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O:\NL-06_RL-Betrieb-Elektrotechnik_NL\01 Projekte\A46 UNI+WER\A.08943.00\47-26-5005 Planung techn Ausstattung\01 V+V\Übergabe\"/>
    </mc:Choice>
  </mc:AlternateContent>
  <xr:revisionPtr revIDLastSave="0" documentId="13_ncr:1_{B69873A2-7922-41FE-BE7A-14AA883A2A02}" xr6:coauthVersionLast="47" xr6:coauthVersionMax="47" xr10:uidLastSave="{00000000-0000-0000-0000-000000000000}"/>
  <workbookProtection workbookAlgorithmName="SHA-512" workbookHashValue="rmkTnEtDWEq9cqaXVkhy96/QeUkbF8CkRH9lEy9JOdg6+n68YgIzzy/X5ZJLteI1CMiVQiyJiLzsMWJVO89EiA==" workbookSaltValue="bnM+fRNz05f8XL2hfQJ8EQ==" workbookSpinCount="100000" lockStructure="1"/>
  <bookViews>
    <workbookView xWindow="-120" yWindow="-120" windowWidth="29040" windowHeight="15720" tabRatio="751" xr2:uid="{1E6CDCF4-100F-47AC-B10D-6E424908D071}"/>
  </bookViews>
  <sheets>
    <sheet name="Honorarübersicht" sheetId="8" r:id="rId1"/>
    <sheet name="Honorarermittlung A+B" sheetId="11" r:id="rId2"/>
    <sheet name="TA_Besondere_Leistungen" sheetId="10" r:id="rId3"/>
    <sheet name="Tabelle1" sheetId="12" state="hidden" r:id="rId4"/>
  </sheets>
  <definedNames>
    <definedName name="_xlnm.Print_Area" localSheetId="0">Honorarübersicht!$A$1:$F$26</definedName>
    <definedName name="_xlnm.Print_Titles" localSheetId="1">'Honorarermittlung A+B'!$1:$7</definedName>
    <definedName name="_xlnm.Print_Titles" localSheetId="2">TA_Besondere_Leistungen!$1:$4</definedName>
    <definedName name="Kontrollkästchen18" localSheetId="1">'Honorarermittlung A+B'!$B$30</definedName>
    <definedName name="Text4" localSheetId="1">'Honorarermittlung A+B'!$B$27</definedName>
  </definedName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3" i="8" l="1"/>
  <c r="F15" i="10"/>
  <c r="F11" i="10"/>
  <c r="AA9" i="11"/>
  <c r="Y9" i="11"/>
  <c r="Y11" i="11" s="1"/>
  <c r="W9" i="11"/>
  <c r="W11" i="11" s="1"/>
  <c r="U9" i="11"/>
  <c r="U11" i="11" s="1"/>
  <c r="S9" i="11"/>
  <c r="S11" i="11" s="1"/>
  <c r="Q9" i="11"/>
  <c r="AB35" i="11"/>
  <c r="AB34" i="11"/>
  <c r="AA36" i="11" s="1"/>
  <c r="AB39" i="11" s="1"/>
  <c r="AB48" i="11" s="1"/>
  <c r="AA15" i="11"/>
  <c r="AA11" i="11"/>
  <c r="A3" i="11"/>
  <c r="Z35" i="11"/>
  <c r="X35" i="11"/>
  <c r="Z34" i="11"/>
  <c r="X34" i="11"/>
  <c r="Y15" i="11"/>
  <c r="W15" i="11"/>
  <c r="V35" i="11"/>
  <c r="V34" i="11"/>
  <c r="U15" i="11"/>
  <c r="T35" i="11"/>
  <c r="T34" i="11"/>
  <c r="S15" i="11"/>
  <c r="AB16" i="11" l="1"/>
  <c r="AB18" i="11" s="1"/>
  <c r="D12" i="8"/>
  <c r="Y36" i="11"/>
  <c r="Z39" i="11" s="1"/>
  <c r="Z48" i="11" s="1"/>
  <c r="S36" i="11"/>
  <c r="T39" i="11" s="1"/>
  <c r="T48" i="11" s="1"/>
  <c r="T16" i="11"/>
  <c r="T18" i="11" s="1"/>
  <c r="X16" i="11"/>
  <c r="X18" i="11" s="1"/>
  <c r="Z16" i="11"/>
  <c r="Z18" i="11" s="1"/>
  <c r="W36" i="11"/>
  <c r="X39" i="11" s="1"/>
  <c r="X48" i="11" s="1"/>
  <c r="V16" i="11"/>
  <c r="V18" i="11" s="1"/>
  <c r="U36" i="11"/>
  <c r="V39" i="11" s="1"/>
  <c r="D8" i="8" l="1"/>
  <c r="D11" i="8"/>
  <c r="D10" i="8"/>
  <c r="V48" i="11"/>
  <c r="D9" i="8"/>
  <c r="F9" i="10" l="1"/>
  <c r="F13" i="10"/>
  <c r="Q11" i="11" l="1"/>
  <c r="R2" i="11" l="1"/>
  <c r="R35" i="11"/>
  <c r="R34" i="11"/>
  <c r="Q15" i="11"/>
  <c r="R16" i="11" s="1"/>
  <c r="R18" i="11" s="1"/>
  <c r="Q36" i="11" l="1"/>
  <c r="R39" i="11" s="1"/>
  <c r="D7" i="8" s="1"/>
  <c r="R48" i="11" l="1"/>
  <c r="F2" i="10"/>
  <c r="A3" i="10" l="1"/>
  <c r="F7" i="10" l="1"/>
  <c r="F17" i="10" l="1"/>
  <c r="D14" i="8" s="1"/>
  <c r="D15" i="8" s="1"/>
  <c r="D19" i="8" s="1"/>
  <c r="D22" i="8" s="1"/>
  <c r="D23" i="8" l="1"/>
  <c r="D24" i="8" s="1"/>
</calcChain>
</file>

<file path=xl/sharedStrings.xml><?xml version="1.0" encoding="utf-8"?>
<sst xmlns="http://schemas.openxmlformats.org/spreadsheetml/2006/main" count="208" uniqueCount="148">
  <si>
    <t>Anlage-Nr.:</t>
  </si>
  <si>
    <t>Vertrags-Nr:</t>
  </si>
  <si>
    <t>Zeile [Z.]</t>
  </si>
  <si>
    <t>EUR</t>
  </si>
  <si>
    <t>4.1</t>
  </si>
  <si>
    <t>Art des Honorars</t>
  </si>
  <si>
    <t>Honorarzone</t>
  </si>
  <si>
    <t>Zone</t>
  </si>
  <si>
    <t>Honorarsatz</t>
  </si>
  <si>
    <t>Honorar für Grundleistungen</t>
  </si>
  <si>
    <t>9.1</t>
  </si>
  <si>
    <t>9.2</t>
  </si>
  <si>
    <t>Zuschläge zum Honorar</t>
  </si>
  <si>
    <t>10.1</t>
  </si>
  <si>
    <t>Minderung des Honorars bei Wiederholungen nach § 11 (3) oder (4) HOAI</t>
  </si>
  <si>
    <t>11.1</t>
  </si>
  <si>
    <t>Honorar für Besondere Leistungen</t>
  </si>
  <si>
    <t>2</t>
  </si>
  <si>
    <t>4.2</t>
  </si>
  <si>
    <t>6</t>
  </si>
  <si>
    <t>III</t>
  </si>
  <si>
    <t>10.2</t>
  </si>
  <si>
    <t>10.5</t>
  </si>
  <si>
    <t>11</t>
  </si>
  <si>
    <t>11.2</t>
  </si>
  <si>
    <t>12.1</t>
  </si>
  <si>
    <t>13.1</t>
  </si>
  <si>
    <t>13.2</t>
  </si>
  <si>
    <t>14</t>
  </si>
  <si>
    <t>(1)</t>
  </si>
  <si>
    <t>(2)</t>
  </si>
  <si>
    <t>(3)</t>
  </si>
  <si>
    <t>Gesamthonorar
EUR</t>
  </si>
  <si>
    <r>
      <rPr>
        <b/>
        <sz val="10"/>
        <color theme="1"/>
        <rFont val="Calibri"/>
        <family val="2"/>
        <scheme val="minor"/>
      </rPr>
      <t>Leistung</t>
    </r>
    <r>
      <rPr>
        <sz val="10"/>
        <color theme="1"/>
        <rFont val="Calibri"/>
        <family val="2"/>
        <scheme val="minor"/>
      </rPr>
      <t xml:space="preserve">
(ohne Umsatzsteuer)</t>
    </r>
  </si>
  <si>
    <t>14.1</t>
  </si>
  <si>
    <t>Titel</t>
  </si>
  <si>
    <t>Leistungstext</t>
  </si>
  <si>
    <t>Menge</t>
  </si>
  <si>
    <t>Einheit</t>
  </si>
  <si>
    <t>Psch</t>
  </si>
  <si>
    <t>Summe Besondere Leistungen</t>
  </si>
  <si>
    <t>davon nicht anrechenbare Kosten, sofern in Z. 3 enthalten und soweit vom Auftragnehmer weder geplant noch deren Ausführung überwacht</t>
  </si>
  <si>
    <r>
      <t xml:space="preserve"> zuzüglich v. H.</t>
    </r>
    <r>
      <rPr>
        <b/>
        <sz val="8"/>
        <rFont val="Calibri"/>
        <family val="2"/>
        <scheme val="minor"/>
      </rPr>
      <t xml:space="preserve"> (Zuschlag)</t>
    </r>
    <r>
      <rPr>
        <sz val="8"/>
        <rFont val="Calibri"/>
        <family val="2"/>
        <scheme val="minor"/>
      </rPr>
      <t xml:space="preserve">                    
 [Z. 10.2 x v. H.]</t>
    </r>
  </si>
  <si>
    <r>
      <t xml:space="preserve"> abzüglich v. H. </t>
    </r>
    <r>
      <rPr>
        <b/>
        <sz val="8"/>
        <rFont val="Calibri"/>
        <family val="2"/>
        <scheme val="minor"/>
      </rPr>
      <t>(Abschlag</t>
    </r>
    <r>
      <rPr>
        <sz val="8"/>
        <rFont val="Calibri"/>
        <family val="2"/>
        <scheme val="minor"/>
      </rPr>
      <t xml:space="preserve"> sowie Minderung wegen großer Längenausdehnung)</t>
    </r>
    <r>
      <rPr>
        <b/>
        <sz val="8"/>
        <rFont val="Calibri"/>
        <family val="2"/>
        <scheme val="minor"/>
      </rPr>
      <t xml:space="preserve"> </t>
    </r>
    <r>
      <rPr>
        <sz val="8"/>
        <rFont val="Calibri"/>
        <family val="2"/>
        <scheme val="minor"/>
      </rPr>
      <t xml:space="preserve">
[Z. 10.2 x v. H.]</t>
    </r>
  </si>
  <si>
    <t>Nebenkosten Auslagen (RVP Ziff. 1.3)</t>
  </si>
  <si>
    <t xml:space="preserve">         Die Nebenkosten werden nicht gesondert erstattet</t>
  </si>
  <si>
    <t xml:space="preserve">         Die Nebenkosten werden auf Nachweis erstattet</t>
  </si>
  <si>
    <t xml:space="preserve">Gesamtvergütung (Summe aus (1) und (2)) </t>
  </si>
  <si>
    <t>Umsatzsteuer v. H.</t>
  </si>
  <si>
    <r>
      <t>10.4</t>
    </r>
    <r>
      <rPr>
        <vertAlign val="superscript"/>
        <sz val="10"/>
        <color theme="1"/>
        <rFont val="Calibri"/>
        <family val="2"/>
        <scheme val="minor"/>
      </rPr>
      <t xml:space="preserve"> 4</t>
    </r>
  </si>
  <si>
    <r>
      <t xml:space="preserve">10.3 </t>
    </r>
    <r>
      <rPr>
        <vertAlign val="superscript"/>
        <sz val="10"/>
        <color theme="1"/>
        <rFont val="Calibri"/>
        <family val="2"/>
        <scheme val="minor"/>
      </rPr>
      <t>4</t>
    </r>
  </si>
  <si>
    <r>
      <t>13</t>
    </r>
    <r>
      <rPr>
        <b/>
        <vertAlign val="superscript"/>
        <sz val="10"/>
        <color theme="1"/>
        <rFont val="Calibri"/>
        <family val="2"/>
        <scheme val="minor"/>
      </rPr>
      <t xml:space="preserve"> 5</t>
    </r>
  </si>
  <si>
    <r>
      <rPr>
        <b/>
        <sz val="12"/>
        <color theme="1"/>
        <rFont val="Calibri"/>
        <family val="2"/>
        <scheme val="minor"/>
      </rPr>
      <t>A) Ermittlung der anrechenbaren Kosten</t>
    </r>
    <r>
      <rPr>
        <b/>
        <vertAlign val="superscript"/>
        <sz val="12"/>
        <color theme="1"/>
        <rFont val="Calibri"/>
        <family val="2"/>
        <scheme val="minor"/>
      </rPr>
      <t>1</t>
    </r>
    <r>
      <rPr>
        <sz val="12"/>
        <color theme="1"/>
        <rFont val="Calibri"/>
        <family val="2"/>
        <scheme val="minor"/>
      </rPr>
      <t xml:space="preserve">
</t>
    </r>
    <r>
      <rPr>
        <sz val="10"/>
        <color theme="1"/>
        <rFont val="Calibri"/>
        <family val="2"/>
        <scheme val="minor"/>
      </rPr>
      <t>(ohne Umsatzsteuer)</t>
    </r>
  </si>
  <si>
    <t xml:space="preserve">         Die Nebenkosten werden pauschal erstattet mit</t>
  </si>
  <si>
    <t>Summe der Gesamthonorare {Z. 1 bis Z. 2]</t>
  </si>
  <si>
    <r>
      <t xml:space="preserve">Brutto </t>
    </r>
    <r>
      <rPr>
        <b/>
        <vertAlign val="superscript"/>
        <sz val="10"/>
        <rFont val="Calibri"/>
        <family val="2"/>
        <scheme val="minor"/>
      </rPr>
      <t>1</t>
    </r>
  </si>
  <si>
    <r>
      <rPr>
        <vertAlign val="superscript"/>
        <sz val="8"/>
        <color rgb="FF0070C0"/>
        <rFont val="Calibri"/>
        <family val="2"/>
        <scheme val="minor"/>
      </rPr>
      <t>1</t>
    </r>
    <r>
      <rPr>
        <sz val="8"/>
        <color rgb="FF0070C0"/>
        <rFont val="Calibri"/>
        <family val="2"/>
        <scheme val="minor"/>
      </rPr>
      <t xml:space="preserve">   Die Gesamtvergütung Brutto ist in das Angebotsschreiben zu übernehmen.</t>
    </r>
  </si>
  <si>
    <t>IV.7</t>
  </si>
  <si>
    <t>IV.3</t>
  </si>
  <si>
    <t>IV.5</t>
  </si>
  <si>
    <t>Besondere Leistungen</t>
  </si>
  <si>
    <r>
      <rPr>
        <b/>
        <sz val="14"/>
        <color theme="1"/>
        <rFont val="Calibri"/>
        <family val="2"/>
        <scheme val="minor"/>
      </rPr>
      <t>Anrechenbare Kosten/Honorarermittlung</t>
    </r>
    <r>
      <rPr>
        <b/>
        <sz val="12"/>
        <color theme="1"/>
        <rFont val="Calibri"/>
        <family val="2"/>
        <scheme val="minor"/>
      </rPr>
      <t xml:space="preserve">
</t>
    </r>
    <r>
      <rPr>
        <sz val="12"/>
        <color theme="1"/>
        <rFont val="Calibri"/>
        <family val="2"/>
        <scheme val="minor"/>
      </rPr>
      <t>Fachplanung Technische Ausrüstung</t>
    </r>
  </si>
  <si>
    <r>
      <t xml:space="preserve">Honorarzone und Honorarsatz </t>
    </r>
    <r>
      <rPr>
        <sz val="8"/>
        <color theme="1"/>
        <rFont val="Calibri"/>
        <family val="2"/>
        <scheme val="minor"/>
      </rPr>
      <t>(100 v.H. des Leistungsbildes)</t>
    </r>
  </si>
  <si>
    <t>Das Objekt wird gemäß Anlage 15.2 HOAI in nebenstehende Honorarzone zugeordnet:</t>
  </si>
  <si>
    <t>Leistungen und Bewertung
für
Fachplanung Technische Ausrüstung</t>
  </si>
  <si>
    <t>Netto</t>
  </si>
  <si>
    <t>Die Nebenkosten werden nicht gesondert erstattet.</t>
  </si>
  <si>
    <t>Die Nebenkosten werden pauschal erstattet mit</t>
  </si>
  <si>
    <t>Die Nebenkosten werden pauschal erstattet mit v.H. 
des Nettohonorars</t>
  </si>
  <si>
    <t>Die Nebenkosten werden auf Nachweis erstattet.</t>
  </si>
  <si>
    <t>Honorarübersicht/ Nebenkosten</t>
  </si>
  <si>
    <t>Gesamthonorar für Fachplanung Technische Ausrüstung
[Z. 11.2 + Z. 12.2 – Z. 13.2 + Z. 14.1]</t>
  </si>
  <si>
    <t>Kosten der Herstellung</t>
  </si>
  <si>
    <t>Gesamtkosten der Herstellung [Z. 1 + Z. 2]</t>
  </si>
  <si>
    <t>- nichtöffentliche Erschließung</t>
  </si>
  <si>
    <t>- Technische Anlagen in Außenanlagen</t>
  </si>
  <si>
    <t>Anrechenbare Kosten der Baukonstruktion (§ 54 (5) HOAI)</t>
  </si>
  <si>
    <t>Summe der nicht anrechenbaren Kosten [Z. 4.1 bis 4.2]</t>
  </si>
  <si>
    <t>Sonstige anrechenbare Kosten [Z. 3 – Z. 5]</t>
  </si>
  <si>
    <t>7</t>
  </si>
  <si>
    <t>Anrechenbare Kosten [Z. 6 + Z. 7]</t>
  </si>
  <si>
    <r>
      <rPr>
        <b/>
        <sz val="12"/>
        <color theme="1"/>
        <rFont val="Calibri"/>
        <family val="2"/>
        <scheme val="minor"/>
      </rPr>
      <t xml:space="preserve">B) Honorarermittlung </t>
    </r>
    <r>
      <rPr>
        <b/>
        <vertAlign val="superscript"/>
        <sz val="12"/>
        <color theme="1"/>
        <rFont val="Calibri"/>
        <family val="2"/>
        <scheme val="minor"/>
      </rPr>
      <t xml:space="preserve">1   
</t>
    </r>
    <r>
      <rPr>
        <sz val="10"/>
        <color theme="1"/>
        <rFont val="Calibri"/>
        <family val="2"/>
        <scheme val="minor"/>
      </rPr>
      <t>(ohne Umsatzsteuer)</t>
    </r>
  </si>
  <si>
    <r>
      <t xml:space="preserve">C) Beschreibung der Besonderen Leistungen
</t>
    </r>
    <r>
      <rPr>
        <sz val="12"/>
        <color theme="1"/>
        <rFont val="Calibri"/>
        <family val="2"/>
        <scheme val="minor"/>
      </rPr>
      <t>(ohne Umsatzsteuer)</t>
    </r>
  </si>
  <si>
    <t xml:space="preserve">EP in € </t>
  </si>
  <si>
    <t xml:space="preserve">GP in € </t>
  </si>
  <si>
    <t>Der Basishonorarsatz der Honorartafel zu § 56 HOAI beträgt</t>
  </si>
  <si>
    <t>AG: Lufttechnische Anlagen</t>
  </si>
  <si>
    <t>AG: Starkstromanlagen</t>
  </si>
  <si>
    <t>AG: Fernmelde- und Informationstechnische Anlagen</t>
  </si>
  <si>
    <t>AG: nutzungsspezifische und verfahrenstechnsiche Anlagen</t>
  </si>
  <si>
    <t>AG: Abwasser-, Wasser- und Gasanlagen</t>
  </si>
  <si>
    <t>AG: Gebäudeautomation und Automation von Ingenieurbauwerken</t>
  </si>
  <si>
    <t>Grundleistungen für:</t>
  </si>
  <si>
    <t>1.1</t>
  </si>
  <si>
    <t>1.2</t>
  </si>
  <si>
    <t>1.3</t>
  </si>
  <si>
    <t>1.4</t>
  </si>
  <si>
    <t>1.5</t>
  </si>
  <si>
    <t>1.6</t>
  </si>
  <si>
    <t>Summe Grundleistungen</t>
  </si>
  <si>
    <t>Vorläufiges Berechnungshonorar</t>
  </si>
  <si>
    <t>x</t>
  </si>
  <si>
    <r>
      <t>Zum Honorar für Grundleistungen nach Z. 11.2 wird für</t>
    </r>
    <r>
      <rPr>
        <b/>
        <sz val="8"/>
        <color theme="1"/>
        <rFont val="Calibri"/>
        <family val="2"/>
        <scheme val="minor"/>
      </rPr>
      <t xml:space="preserve"> Umbauten und Modernisierungen </t>
    </r>
    <r>
      <rPr>
        <b/>
        <u/>
        <sz val="8"/>
        <color theme="1"/>
        <rFont val="Calibri"/>
        <family val="2"/>
        <scheme val="minor"/>
      </rPr>
      <t>kein</t>
    </r>
    <r>
      <rPr>
        <b/>
        <sz val="8"/>
        <color theme="1"/>
        <rFont val="Calibri"/>
        <family val="2"/>
        <scheme val="minor"/>
      </rPr>
      <t xml:space="preserve"> Zuschlag </t>
    </r>
    <r>
      <rPr>
        <sz val="8"/>
        <color theme="1"/>
        <rFont val="Calibri"/>
        <family val="2"/>
        <scheme val="minor"/>
      </rPr>
      <t>vereinbart.</t>
    </r>
  </si>
  <si>
    <t>Zum Honorar für Grundleistungen nach Z. 11.2 wird keine Minderung vereinbart.</t>
  </si>
  <si>
    <t>Das Honorar wird vorläufig ermittelt für die Leistungsphasen</t>
  </si>
  <si>
    <t>Kostenschätzung</t>
  </si>
  <si>
    <t>Kostenberechnung</t>
  </si>
  <si>
    <t>Das Honorar wird abgerechnet nach</t>
  </si>
  <si>
    <r>
      <rPr>
        <b/>
        <sz val="8"/>
        <color theme="1"/>
        <rFont val="Calibri"/>
        <family val="2"/>
        <scheme val="minor"/>
      </rPr>
      <t>Endgültiges Berechnungshonorar</t>
    </r>
    <r>
      <rPr>
        <sz val="8"/>
        <color theme="1"/>
        <rFont val="Calibri"/>
        <family val="2"/>
        <scheme val="minor"/>
      </rPr>
      <t xml:space="preserve"> </t>
    </r>
  </si>
  <si>
    <t>Das Honorar wird endgültig ermittelt für die Leistungsphasen</t>
  </si>
  <si>
    <r>
      <t xml:space="preserve">Die Leistungen sind nach der Leistungsbeschreibung  bewertet mit </t>
    </r>
    <r>
      <rPr>
        <b/>
        <sz val="8"/>
        <color theme="1"/>
        <rFont val="Calibri"/>
        <family val="2"/>
        <scheme val="minor"/>
      </rPr>
      <t>v. H</t>
    </r>
    <r>
      <rPr>
        <sz val="8"/>
        <color theme="1"/>
        <rFont val="Calibri"/>
        <family val="2"/>
        <scheme val="minor"/>
      </rPr>
      <t>.</t>
    </r>
  </si>
  <si>
    <r>
      <t xml:space="preserve">Zum Honorar für Grundleistungen nach Z. 11.2 wird für </t>
    </r>
    <r>
      <rPr>
        <b/>
        <sz val="8"/>
        <color theme="1"/>
        <rFont val="Calibri"/>
        <family val="2"/>
        <scheme val="minor"/>
      </rPr>
      <t xml:space="preserve">Umbauten und Modernisierungen </t>
    </r>
    <r>
      <rPr>
        <sz val="8"/>
        <color theme="1"/>
        <rFont val="Calibri"/>
        <family val="2"/>
        <scheme val="minor"/>
      </rPr>
      <t xml:space="preserve">ein Zuschlag  in Höhe </t>
    </r>
    <r>
      <rPr>
        <b/>
        <sz val="8"/>
        <color theme="1"/>
        <rFont val="Calibri"/>
        <family val="2"/>
        <scheme val="minor"/>
      </rPr>
      <t>v. H.</t>
    </r>
    <r>
      <rPr>
        <sz val="8"/>
        <color theme="1"/>
        <rFont val="Calibri"/>
        <family val="2"/>
        <scheme val="minor"/>
      </rPr>
      <t xml:space="preserve"> (max. 50 v. H.) (§ 52 (4) HOAI) vereinbart.
Hiernach ergibt sich ein Honorarzuschlag in Höhe von</t>
    </r>
  </si>
  <si>
    <t xml:space="preserve"> nach Kostenschätzung</t>
  </si>
  <si>
    <t>nach Kostenberechnung</t>
  </si>
  <si>
    <t>Anlagengruppen</t>
  </si>
  <si>
    <t>Lufttechnische Anlagen</t>
  </si>
  <si>
    <t>Starkstromanlagen</t>
  </si>
  <si>
    <t>Fernmelde- und Informationstechnische Anlagen</t>
  </si>
  <si>
    <t>nutzungsspezifische und verfahrenstechnsiche Anlagen</t>
  </si>
  <si>
    <t>Abwasser-, Wasser- und Gasanlagen</t>
  </si>
  <si>
    <t>Gebäudeautomation und Automation von Ingenieurbauwerken</t>
  </si>
  <si>
    <t>Anrechenbare Kosten der mitzuverarbeitenden Bausubstanz (§ 4 (3) i. V. m. § 2 (7) HOAI)</t>
  </si>
  <si>
    <t xml:space="preserve">Hiernach ergibt sich ein Honorar für die Grundleistungen in Höhe [Z. 10.5 x Z. 11.1] </t>
  </si>
  <si>
    <r>
      <t xml:space="preserve">Zum Honorar für Grundleistungen nach Z. 11.2 wird bei im Wesentlichen gleichen Ingenieurbauwerken nach § 11 (3) HOAI oder bei gleichen  Ingenieurbauwerken nach § 11 (4) HOAI eine Minderung der Prozentsätze der Leistungsphasen 1 bis 6 in Höhe </t>
    </r>
    <r>
      <rPr>
        <b/>
        <sz val="8"/>
        <color theme="1"/>
        <rFont val="Calibri"/>
        <family val="2"/>
        <scheme val="minor"/>
      </rPr>
      <t xml:space="preserve"> v. H.</t>
    </r>
    <r>
      <rPr>
        <sz val="8"/>
        <color theme="1"/>
        <rFont val="Calibri"/>
        <family val="2"/>
        <scheme val="minor"/>
      </rPr>
      <t xml:space="preserve"> vereinbart. Hiernach ergibt sich eine Honorarminderung in Höhe von</t>
    </r>
  </si>
  <si>
    <t>Zu- / Abschlag</t>
  </si>
  <si>
    <t>nach Kostenrahmen
(nur für die vorläufige Honorarermittlung)</t>
  </si>
  <si>
    <r>
      <t xml:space="preserve">Honorarsatz </t>
    </r>
    <r>
      <rPr>
        <sz val="8"/>
        <color theme="1"/>
        <rFont val="Calibri"/>
        <family val="2"/>
        <scheme val="minor"/>
      </rPr>
      <t>[Z. 10.2 + Z. 10.3 – Z. 10.4]</t>
    </r>
  </si>
  <si>
    <t>12.2</t>
  </si>
  <si>
    <r>
      <rPr>
        <vertAlign val="superscript"/>
        <sz val="8"/>
        <color theme="1"/>
        <rFont val="Calibri"/>
        <family val="2"/>
        <scheme val="minor"/>
      </rPr>
      <t>1</t>
    </r>
    <r>
      <rPr>
        <sz val="8"/>
        <color theme="1"/>
        <rFont val="Calibri"/>
        <family val="2"/>
        <scheme val="minor"/>
      </rPr>
      <t xml:space="preserve">   Auftrag für mehrere vergleichbare Objekte nach § 11 (2) HOAI: Umfasst ein Auftrag mehrere vergleichbare Objekte entsprechend § 11 (2) HOAI, ist das Honorar nach der Summe der anrechenbaren Kosten zu berechnen. Die Ermittlung der anrechenbaren Kosten erfolgt i. d. R. für jedes Objekt einzeln, sodass Teil A dieses Vordruckes ggf. mehrfach auszufüllen ist. Die Honorarermittlung (Teil B dieses Vordruckes) erfolgt anhand der Summe der anrechenbaren Kosten.
</t>
    </r>
    <r>
      <rPr>
        <vertAlign val="superscript"/>
        <sz val="8"/>
        <color theme="1"/>
        <rFont val="Calibri"/>
        <family val="2"/>
        <scheme val="minor"/>
      </rPr>
      <t xml:space="preserve">2 </t>
    </r>
    <r>
      <rPr>
        <sz val="8"/>
        <color theme="1"/>
        <rFont val="Calibri"/>
        <family val="2"/>
        <scheme val="minor"/>
      </rPr>
      <t xml:space="preserve">   z. B. Räumer für Absetzbecken, siehe amtliche Begründung zu § 42 HOAI
</t>
    </r>
    <r>
      <rPr>
        <vertAlign val="superscript"/>
        <sz val="8"/>
        <color theme="1"/>
        <rFont val="Calibri"/>
        <family val="2"/>
        <scheme val="minor"/>
      </rPr>
      <t>3</t>
    </r>
    <r>
      <rPr>
        <sz val="8"/>
        <color theme="1"/>
        <rFont val="Calibri"/>
        <family val="2"/>
        <scheme val="minor"/>
      </rPr>
      <t xml:space="preserve">    Bei den Kosten für Technische Anlagen handelt es sich um die Kosten der Technischen Ausrüstung gemäß § 53 (2) HOAI.
</t>
    </r>
    <r>
      <rPr>
        <vertAlign val="superscript"/>
        <sz val="8"/>
        <color theme="1"/>
        <rFont val="Calibri"/>
        <family val="2"/>
        <scheme val="minor"/>
      </rPr>
      <t>4</t>
    </r>
    <r>
      <rPr>
        <sz val="8"/>
        <color theme="1"/>
        <rFont val="Calibri"/>
        <family val="2"/>
        <scheme val="minor"/>
      </rPr>
      <t xml:space="preserve">    Die Zeilen 10.3 / 10.4 sind ggf. vom Bieter auszufüllen.
</t>
    </r>
    <r>
      <rPr>
        <vertAlign val="superscript"/>
        <sz val="8"/>
        <color theme="1"/>
        <rFont val="Calibri"/>
        <family val="2"/>
        <scheme val="minor"/>
      </rPr>
      <t>5</t>
    </r>
    <r>
      <rPr>
        <sz val="8"/>
        <color theme="1"/>
        <rFont val="Calibri"/>
        <family val="2"/>
        <scheme val="minor"/>
      </rPr>
      <t xml:space="preserve">    Bei Anwendung der Honorarminderung nach § 11 (3) oder (4) HOAI ist der Vordruck für jedes wiederholte Objekt auszufüllen.</t>
    </r>
  </si>
  <si>
    <r>
      <t xml:space="preserve">Für Besondere Leistungen wird ein Honorar vereinbart in Höhe von
</t>
    </r>
    <r>
      <rPr>
        <i/>
        <sz val="8"/>
        <color theme="1"/>
        <rFont val="Calibri"/>
        <family val="2"/>
        <scheme val="minor"/>
      </rPr>
      <t>(Automatische Übertragung in Honorarübersicht - hier nicht)</t>
    </r>
  </si>
  <si>
    <t>1.01</t>
  </si>
  <si>
    <t xml:space="preserve">Zu Planungsleistung Lph 1 und 3: </t>
  </si>
  <si>
    <t>Bestandsaufnahme</t>
  </si>
  <si>
    <t>Lüftungssteuerung</t>
  </si>
  <si>
    <t>1,2,3,5,6</t>
  </si>
  <si>
    <t>Projekt:  A.08943.0
Fachlanung BTA Tunnelkette „Universität“ und „Wersten“ Lph 1,2,3,5,6</t>
  </si>
  <si>
    <t>Zusätzliche Bestandsaufnahme, zeichnerische Darstellung und Nachrechnen vorhandener Anlagen und Anlagenteile, welche über die Leistungen der Grundleistungen im Leistungsbild hinaus gehen.</t>
  </si>
  <si>
    <t>1.02</t>
  </si>
  <si>
    <t>BIM Leistungen LPH 1,2,3,5,6</t>
  </si>
  <si>
    <t>Besondere Leistungen für die BIM-Abwicklung. Bearbeitung der Anwendungsfälle nach AIA und LV in den HOAI Leistungsphasen 1, 2, 3, 5 und 6</t>
  </si>
  <si>
    <t>1.04</t>
  </si>
  <si>
    <t>Elektrische Lautsprecheranlage</t>
  </si>
  <si>
    <t>1.05</t>
  </si>
  <si>
    <t>Funkanlage</t>
  </si>
  <si>
    <t>Lastenheft/Beschreibung Lüftersteuerung
Erstellen eines Lastenheftes/Beschreibung zur Steuerung der Tunnellüftung für Richtungsverkehr und temporärem Gegenverkehr.</t>
  </si>
  <si>
    <t>Schalltechnische Untersuchung zur Auslegung der elektrischen Lautsprecheranlage
Zusammenstellung der Bestandsunterlagen inkl. Koordination.
Messung der akustischen Eigenschaften im Tunnel.</t>
  </si>
  <si>
    <t>Funkanlage für Feuerwehr und Betriebsfunk
Ermittlung des Funkbedarfs im Tunnel, inkl. Analyse der Ausbreitungseigenschaften, Störungsfreiheit und technischer Systemparameter zur fundierten Auslegung und optimierung der Funkanlage.
Erstellung der Funksimulation für die Funkdienste: TETRA BOS TMO, UKW und DAB+ 
Darstellung der Simulationsergebnisse je Funkdienst  
Nachweis der Intermodulationsfreiheit  
Ableitung der Berechnungsgrundlagen für die Entwurfsplanung (z.B. Linkbudget)
Linkbilanzberechnung
Es ist eine Panoramamessung vorzusehen, bei der die tatsächlichen Empfangspegel der relevanten Funkdienste im Tunnel erfasst werden. Die Messergebnisse dienen als realitätsnaher Input für das Simulationsmodell und ermöglichen eine fundierte Analyse der Funkversorgung.</t>
  </si>
  <si>
    <t>47-26-5005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</si>
</sst>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0.0%"/>
  </numFmts>
  <fonts count="37" x14ac:knownFonts="1">
    <font>
      <sz val="11"/>
      <color theme="1"/>
      <name val="Calibri"/>
      <family val="2"/>
      <scheme val="minor"/>
    </font>
    <font>
      <b/>
      <sz val="12"/>
      <color theme="1"/>
      <name val="Calibri"/>
      <family val="2"/>
      <scheme val="minor"/>
    </font>
    <font>
      <b/>
      <sz val="10"/>
      <color theme="1"/>
      <name val="Calibri"/>
      <family val="2"/>
      <scheme val="minor"/>
    </font>
    <font>
      <sz val="10"/>
      <color theme="1"/>
      <name val="Calibri"/>
      <family val="2"/>
      <scheme val="minor"/>
    </font>
    <font>
      <b/>
      <vertAlign val="superscript"/>
      <sz val="10"/>
      <color theme="1"/>
      <name val="Calibri"/>
      <family val="2"/>
      <scheme val="minor"/>
    </font>
    <font>
      <sz val="8"/>
      <color theme="1"/>
      <name val="Calibri"/>
      <family val="2"/>
      <scheme val="minor"/>
    </font>
    <font>
      <vertAlign val="superscript"/>
      <sz val="10"/>
      <color theme="1"/>
      <name val="Calibri"/>
      <family val="2"/>
      <scheme val="minor"/>
    </font>
    <font>
      <sz val="8"/>
      <name val="Calibri"/>
      <family val="2"/>
      <scheme val="minor"/>
    </font>
    <font>
      <b/>
      <sz val="8"/>
      <color theme="1"/>
      <name val="Calibri"/>
      <family val="2"/>
      <scheme val="minor"/>
    </font>
    <font>
      <vertAlign val="superscript"/>
      <sz val="8"/>
      <color theme="1"/>
      <name val="Calibri"/>
      <family val="2"/>
      <scheme val="minor"/>
    </font>
    <font>
      <b/>
      <sz val="8"/>
      <color rgb="FF000000"/>
      <name val="Arial"/>
      <family val="2"/>
    </font>
    <font>
      <b/>
      <u/>
      <sz val="8"/>
      <color theme="1"/>
      <name val="Calibri"/>
      <family val="2"/>
      <scheme val="minor"/>
    </font>
    <font>
      <b/>
      <sz val="8"/>
      <color rgb="FF000000"/>
      <name val="Calibri"/>
      <family val="2"/>
      <scheme val="minor"/>
    </font>
    <font>
      <sz val="8"/>
      <color rgb="FF000000"/>
      <name val="Calibri"/>
      <family val="2"/>
      <scheme val="minor"/>
    </font>
    <font>
      <sz val="10"/>
      <color rgb="FF0070C0"/>
      <name val="Calibri"/>
      <family val="2"/>
      <scheme val="minor"/>
    </font>
    <font>
      <b/>
      <sz val="14"/>
      <color theme="1"/>
      <name val="Calibri"/>
      <family val="2"/>
      <scheme val="minor"/>
    </font>
    <font>
      <sz val="12"/>
      <color theme="1"/>
      <name val="Calibri"/>
      <family val="2"/>
      <scheme val="minor"/>
    </font>
    <font>
      <sz val="8"/>
      <color rgb="FF0070C0"/>
      <name val="Calibri"/>
      <family val="2"/>
      <scheme val="minor"/>
    </font>
    <font>
      <b/>
      <sz val="9"/>
      <color theme="1"/>
      <name val="Calibri"/>
      <family val="2"/>
      <scheme val="minor"/>
    </font>
    <font>
      <i/>
      <sz val="8"/>
      <color rgb="FF3366FF"/>
      <name val="Arial"/>
      <family val="2"/>
    </font>
    <font>
      <b/>
      <sz val="8"/>
      <name val="Calibri"/>
      <family val="2"/>
      <scheme val="minor"/>
    </font>
    <font>
      <sz val="10"/>
      <name val="Calibri"/>
      <family val="2"/>
      <scheme val="minor"/>
    </font>
    <font>
      <sz val="10"/>
      <color theme="1" tint="0.499984740745262"/>
      <name val="Calibri"/>
      <family val="2"/>
      <scheme val="minor"/>
    </font>
    <font>
      <b/>
      <sz val="10"/>
      <name val="Calibri"/>
      <family val="2"/>
      <scheme val="minor"/>
    </font>
    <font>
      <vertAlign val="superscript"/>
      <sz val="8"/>
      <color rgb="FF0070C0"/>
      <name val="Calibri"/>
      <family val="2"/>
      <scheme val="minor"/>
    </font>
    <font>
      <b/>
      <vertAlign val="superscript"/>
      <sz val="10"/>
      <name val="Calibri"/>
      <family val="2"/>
      <scheme val="minor"/>
    </font>
    <font>
      <b/>
      <sz val="12"/>
      <name val="Calibri"/>
      <family val="2"/>
      <scheme val="minor"/>
    </font>
    <font>
      <sz val="12"/>
      <name val="Calibri"/>
      <family val="2"/>
      <scheme val="minor"/>
    </font>
    <font>
      <b/>
      <vertAlign val="superscript"/>
      <sz val="12"/>
      <color theme="1"/>
      <name val="Calibri"/>
      <family val="2"/>
      <scheme val="minor"/>
    </font>
    <font>
      <b/>
      <sz val="11"/>
      <color theme="1"/>
      <name val="Calibri"/>
      <family val="2"/>
      <scheme val="minor"/>
    </font>
    <font>
      <sz val="8"/>
      <name val="Arial"/>
      <family val="2"/>
    </font>
    <font>
      <i/>
      <sz val="9"/>
      <name val="Arial"/>
      <family val="2"/>
    </font>
    <font>
      <sz val="9"/>
      <color theme="1"/>
      <name val="Calibri"/>
      <family val="2"/>
      <scheme val="minor"/>
    </font>
    <font>
      <b/>
      <sz val="11"/>
      <name val="Calibri"/>
      <family val="2"/>
      <scheme val="minor"/>
    </font>
    <font>
      <i/>
      <sz val="8"/>
      <color theme="1"/>
      <name val="Calibri"/>
      <family val="2"/>
      <scheme val="minor"/>
    </font>
    <font>
      <sz val="10"/>
      <color rgb="FFFF0000"/>
      <name val="Calibri"/>
      <family val="2"/>
      <scheme val="minor"/>
    </font>
    <font>
      <b/>
      <sz val="10"/>
      <color rgb="FFFF0000"/>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99"/>
        <bgColor indexed="64"/>
      </patternFill>
    </fill>
    <fill>
      <patternFill patternType="solid">
        <fgColor theme="9" tint="0.79998168889431442"/>
        <bgColor indexed="64"/>
      </patternFill>
    </fill>
  </fills>
  <borders count="41">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1">
    <xf numFmtId="0" fontId="0" fillId="0" borderId="0"/>
  </cellStyleXfs>
  <cellXfs count="330">
    <xf numFmtId="0" fontId="0" fillId="0" borderId="0" xfId="0"/>
    <xf numFmtId="0" fontId="2" fillId="2" borderId="3" xfId="0" applyFont="1" applyFill="1" applyBorder="1" applyAlignment="1" applyProtection="1">
      <alignment vertical="center"/>
    </xf>
    <xf numFmtId="0" fontId="3" fillId="0" borderId="0" xfId="0" applyFont="1" applyAlignment="1" applyProtection="1">
      <alignment vertical="center"/>
    </xf>
    <xf numFmtId="0" fontId="3" fillId="2" borderId="5" xfId="0" applyFont="1" applyFill="1" applyBorder="1" applyAlignment="1" applyProtection="1">
      <alignment vertical="center"/>
    </xf>
    <xf numFmtId="0" fontId="3" fillId="0" borderId="0" xfId="0" applyFont="1" applyProtection="1"/>
    <xf numFmtId="0" fontId="1" fillId="0" borderId="0" xfId="0" applyFont="1" applyAlignment="1" applyProtection="1">
      <alignment horizontal="center" vertical="center"/>
    </xf>
    <xf numFmtId="0" fontId="2" fillId="0" borderId="0" xfId="0" applyFont="1" applyProtection="1"/>
    <xf numFmtId="4" fontId="3" fillId="0" borderId="11" xfId="0" applyNumberFormat="1" applyFont="1" applyBorder="1" applyAlignment="1" applyProtection="1">
      <alignment vertical="center"/>
    </xf>
    <xf numFmtId="0" fontId="3" fillId="0" borderId="3" xfId="0" applyFont="1" applyBorder="1" applyAlignment="1" applyProtection="1">
      <alignment vertical="center"/>
    </xf>
    <xf numFmtId="164" fontId="17" fillId="4" borderId="20" xfId="0" applyNumberFormat="1" applyFont="1" applyFill="1" applyBorder="1" applyAlignment="1" applyProtection="1">
      <alignment horizontal="center" vertical="center"/>
      <protection locked="0"/>
    </xf>
    <xf numFmtId="4" fontId="14" fillId="4" borderId="9" xfId="0" applyNumberFormat="1" applyFont="1" applyFill="1" applyBorder="1" applyAlignment="1" applyProtection="1">
      <alignment vertical="center"/>
      <protection locked="0"/>
    </xf>
    <xf numFmtId="0" fontId="2" fillId="2" borderId="4" xfId="0" applyFont="1" applyFill="1" applyBorder="1" applyAlignment="1" applyProtection="1">
      <alignment horizontal="right" vertical="center"/>
    </xf>
    <xf numFmtId="0" fontId="22" fillId="0" borderId="0" xfId="0" applyFont="1" applyProtection="1"/>
    <xf numFmtId="0" fontId="21" fillId="0" borderId="0" xfId="0" applyFont="1" applyProtection="1"/>
    <xf numFmtId="0" fontId="7" fillId="0" borderId="0" xfId="0" applyFont="1" applyAlignment="1" applyProtection="1">
      <alignment vertical="center"/>
    </xf>
    <xf numFmtId="4" fontId="21" fillId="0" borderId="11" xfId="0" applyNumberFormat="1" applyFont="1" applyBorder="1" applyAlignment="1" applyProtection="1">
      <alignment vertical="center"/>
    </xf>
    <xf numFmtId="4" fontId="21" fillId="3" borderId="9" xfId="0" applyNumberFormat="1" applyFont="1" applyFill="1" applyBorder="1" applyAlignment="1" applyProtection="1">
      <alignment vertical="center"/>
    </xf>
    <xf numFmtId="4" fontId="21" fillId="3" borderId="12" xfId="0" applyNumberFormat="1" applyFont="1" applyFill="1" applyBorder="1" applyAlignment="1" applyProtection="1">
      <alignment vertical="center"/>
    </xf>
    <xf numFmtId="49" fontId="21" fillId="0" borderId="3" xfId="0" applyNumberFormat="1" applyFont="1" applyBorder="1" applyAlignment="1" applyProtection="1">
      <alignment vertical="center"/>
    </xf>
    <xf numFmtId="4" fontId="26" fillId="0" borderId="11" xfId="0" applyNumberFormat="1" applyFont="1" applyBorder="1" applyAlignment="1" applyProtection="1">
      <alignment vertical="center"/>
    </xf>
    <xf numFmtId="0" fontId="27" fillId="0" borderId="0" xfId="0" applyFont="1" applyProtection="1"/>
    <xf numFmtId="164" fontId="14" fillId="4" borderId="4" xfId="0" applyNumberFormat="1" applyFont="1" applyFill="1" applyBorder="1" applyAlignment="1" applyProtection="1">
      <alignment vertical="center"/>
      <protection locked="0"/>
    </xf>
    <xf numFmtId="164" fontId="21" fillId="2" borderId="4" xfId="0" applyNumberFormat="1" applyFont="1" applyFill="1" applyBorder="1" applyAlignment="1" applyProtection="1">
      <alignment vertical="center"/>
    </xf>
    <xf numFmtId="0" fontId="3" fillId="2" borderId="7" xfId="0" applyFont="1" applyFill="1" applyBorder="1" applyAlignment="1" applyProtection="1">
      <alignment horizontal="right" vertical="center"/>
    </xf>
    <xf numFmtId="0" fontId="2" fillId="0" borderId="4" xfId="0" applyFont="1" applyFill="1" applyBorder="1" applyAlignment="1" applyProtection="1">
      <alignment horizontal="right" vertical="center"/>
    </xf>
    <xf numFmtId="49" fontId="21" fillId="0" borderId="3" xfId="0" applyNumberFormat="1" applyFont="1" applyBorder="1" applyAlignment="1" applyProtection="1">
      <alignment horizontal="left" vertical="center" wrapText="1"/>
    </xf>
    <xf numFmtId="0" fontId="1" fillId="0" borderId="5" xfId="0" applyFont="1" applyBorder="1" applyAlignment="1" applyProtection="1">
      <alignment vertical="center"/>
    </xf>
    <xf numFmtId="0" fontId="1" fillId="0" borderId="6" xfId="0" applyFont="1" applyBorder="1" applyAlignment="1" applyProtection="1">
      <alignment vertical="center"/>
    </xf>
    <xf numFmtId="0" fontId="2" fillId="0" borderId="5" xfId="0" applyFont="1" applyFill="1" applyBorder="1" applyAlignment="1" applyProtection="1">
      <alignment vertical="center"/>
    </xf>
    <xf numFmtId="0" fontId="29" fillId="0" borderId="5" xfId="0" applyFont="1" applyFill="1" applyBorder="1" applyAlignment="1" applyProtection="1">
      <alignment vertical="center"/>
    </xf>
    <xf numFmtId="49" fontId="21" fillId="0" borderId="1" xfId="0" applyNumberFormat="1" applyFont="1" applyBorder="1" applyAlignment="1" applyProtection="1">
      <alignment vertical="center"/>
    </xf>
    <xf numFmtId="49" fontId="21" fillId="0" borderId="10" xfId="0" applyNumberFormat="1" applyFont="1" applyBorder="1" applyAlignment="1" applyProtection="1">
      <alignment vertical="center"/>
    </xf>
    <xf numFmtId="49" fontId="21" fillId="0" borderId="4" xfId="0" applyNumberFormat="1" applyFont="1" applyBorder="1" applyAlignment="1" applyProtection="1">
      <alignment vertical="center"/>
    </xf>
    <xf numFmtId="0" fontId="29" fillId="0" borderId="11" xfId="0" applyFont="1" applyFill="1" applyBorder="1" applyAlignment="1" applyProtection="1">
      <alignment vertical="center"/>
    </xf>
    <xf numFmtId="49" fontId="21" fillId="0" borderId="11" xfId="0" applyNumberFormat="1" applyFont="1" applyBorder="1" applyAlignment="1" applyProtection="1">
      <alignment vertical="center"/>
    </xf>
    <xf numFmtId="49" fontId="21" fillId="0" borderId="11" xfId="0" applyNumberFormat="1" applyFont="1" applyBorder="1" applyAlignment="1" applyProtection="1">
      <alignment vertical="center" wrapText="1"/>
    </xf>
    <xf numFmtId="16" fontId="3" fillId="0" borderId="3" xfId="0" quotePrefix="1" applyNumberFormat="1" applyFont="1" applyBorder="1" applyAlignment="1" applyProtection="1">
      <alignment vertical="center"/>
    </xf>
    <xf numFmtId="0" fontId="3" fillId="0" borderId="3" xfId="0" quotePrefix="1" applyFont="1" applyBorder="1" applyAlignment="1" applyProtection="1">
      <alignment vertical="center"/>
    </xf>
    <xf numFmtId="4" fontId="32" fillId="0" borderId="11" xfId="0" applyNumberFormat="1" applyFont="1" applyBorder="1" applyAlignment="1" applyProtection="1">
      <alignment vertical="center"/>
    </xf>
    <xf numFmtId="4" fontId="2" fillId="0" borderId="11" xfId="0" applyNumberFormat="1" applyFont="1" applyBorder="1" applyAlignment="1" applyProtection="1">
      <alignment vertical="center"/>
    </xf>
    <xf numFmtId="0" fontId="2" fillId="0" borderId="0" xfId="0" applyFont="1" applyAlignment="1" applyProtection="1">
      <alignment horizontal="right" vertical="center"/>
    </xf>
    <xf numFmtId="0" fontId="3" fillId="0" borderId="5" xfId="0" quotePrefix="1" applyFont="1" applyBorder="1" applyAlignment="1" applyProtection="1">
      <alignment vertical="center"/>
    </xf>
    <xf numFmtId="4" fontId="3" fillId="0" borderId="12" xfId="0" applyNumberFormat="1" applyFont="1" applyBorder="1" applyAlignment="1" applyProtection="1">
      <alignment vertical="center"/>
    </xf>
    <xf numFmtId="0" fontId="2" fillId="0" borderId="11" xfId="0" applyFont="1" applyBorder="1" applyAlignment="1" applyProtection="1">
      <alignment horizontal="center" vertical="center" wrapText="1"/>
    </xf>
    <xf numFmtId="4" fontId="21" fillId="4" borderId="11" xfId="0" applyNumberFormat="1" applyFont="1" applyFill="1" applyBorder="1" applyAlignment="1" applyProtection="1">
      <alignment vertical="center"/>
      <protection locked="0"/>
    </xf>
    <xf numFmtId="0" fontId="23" fillId="2" borderId="4" xfId="0" applyFont="1" applyFill="1" applyBorder="1" applyAlignment="1" applyProtection="1">
      <alignment horizontal="right" vertical="center"/>
    </xf>
    <xf numFmtId="0" fontId="3" fillId="0" borderId="3" xfId="0" applyFont="1" applyBorder="1" applyAlignment="1" applyProtection="1">
      <alignment horizontal="center" vertical="center"/>
    </xf>
    <xf numFmtId="4" fontId="3" fillId="3" borderId="9" xfId="0" applyNumberFormat="1" applyFont="1" applyFill="1" applyBorder="1" applyAlignment="1" applyProtection="1">
      <alignment vertical="center"/>
    </xf>
    <xf numFmtId="49" fontId="3" fillId="0" borderId="3" xfId="0" applyNumberFormat="1" applyFont="1" applyBorder="1" applyAlignment="1" applyProtection="1">
      <alignment horizontal="center" vertical="center"/>
    </xf>
    <xf numFmtId="4" fontId="3" fillId="0" borderId="19" xfId="0" applyNumberFormat="1" applyFont="1" applyBorder="1" applyAlignment="1" applyProtection="1">
      <alignment vertical="center"/>
    </xf>
    <xf numFmtId="4" fontId="3" fillId="3" borderId="15" xfId="0" applyNumberFormat="1" applyFont="1" applyFill="1" applyBorder="1" applyAlignment="1" applyProtection="1">
      <alignment vertical="center"/>
    </xf>
    <xf numFmtId="0" fontId="2" fillId="0" borderId="3" xfId="0" applyFont="1" applyBorder="1" applyAlignment="1" applyProtection="1">
      <alignment horizontal="center" vertical="center"/>
    </xf>
    <xf numFmtId="4" fontId="3" fillId="0" borderId="23" xfId="0" applyNumberFormat="1" applyFont="1" applyBorder="1" applyAlignment="1" applyProtection="1">
      <alignment vertical="center"/>
    </xf>
    <xf numFmtId="4" fontId="3" fillId="3" borderId="14" xfId="0" applyNumberFormat="1" applyFont="1" applyFill="1" applyBorder="1" applyAlignment="1" applyProtection="1">
      <alignment vertical="center"/>
    </xf>
    <xf numFmtId="0" fontId="3" fillId="0" borderId="5" xfId="0" applyFont="1" applyBorder="1" applyAlignment="1" applyProtection="1">
      <alignment horizontal="center" vertical="center"/>
    </xf>
    <xf numFmtId="4" fontId="3" fillId="0" borderId="16" xfId="0" applyNumberFormat="1" applyFont="1" applyBorder="1" applyAlignment="1" applyProtection="1">
      <alignment vertical="center"/>
    </xf>
    <xf numFmtId="4" fontId="3" fillId="0" borderId="18" xfId="0" applyNumberFormat="1" applyFont="1" applyBorder="1" applyAlignment="1" applyProtection="1">
      <alignment vertical="center"/>
    </xf>
    <xf numFmtId="49" fontId="2" fillId="0" borderId="1" xfId="0" applyNumberFormat="1" applyFont="1" applyBorder="1" applyAlignment="1" applyProtection="1">
      <alignment horizontal="center" vertical="center"/>
    </xf>
    <xf numFmtId="4" fontId="2" fillId="0" borderId="23" xfId="0" applyNumberFormat="1" applyFont="1" applyBorder="1" applyAlignment="1" applyProtection="1">
      <alignment vertical="center"/>
    </xf>
    <xf numFmtId="4" fontId="2" fillId="3" borderId="14" xfId="0" applyNumberFormat="1" applyFont="1" applyFill="1" applyBorder="1" applyAlignment="1" applyProtection="1">
      <alignment vertical="center"/>
    </xf>
    <xf numFmtId="49" fontId="2" fillId="0" borderId="28" xfId="0" applyNumberFormat="1" applyFont="1" applyBorder="1" applyAlignment="1" applyProtection="1">
      <alignment horizontal="center" vertical="center"/>
    </xf>
    <xf numFmtId="49" fontId="2" fillId="3" borderId="28" xfId="0" applyNumberFormat="1" applyFont="1" applyFill="1" applyBorder="1" applyAlignment="1" applyProtection="1">
      <alignment horizontal="center" vertical="center"/>
    </xf>
    <xf numFmtId="4" fontId="3" fillId="0" borderId="24" xfId="0" applyNumberFormat="1" applyFont="1" applyBorder="1" applyAlignment="1" applyProtection="1">
      <alignment vertical="center"/>
    </xf>
    <xf numFmtId="4" fontId="2" fillId="0" borderId="24" xfId="0" applyNumberFormat="1" applyFont="1" applyBorder="1" applyAlignment="1" applyProtection="1">
      <alignment vertical="center"/>
    </xf>
    <xf numFmtId="0" fontId="2" fillId="2" borderId="26" xfId="0" applyFont="1" applyFill="1" applyBorder="1" applyAlignment="1" applyProtection="1">
      <alignment vertical="center"/>
    </xf>
    <xf numFmtId="0" fontId="2" fillId="2" borderId="27" xfId="0" applyFont="1" applyFill="1" applyBorder="1" applyAlignment="1" applyProtection="1">
      <alignment vertical="center"/>
    </xf>
    <xf numFmtId="0" fontId="2" fillId="0" borderId="2" xfId="0" applyFont="1" applyBorder="1" applyProtection="1"/>
    <xf numFmtId="0" fontId="2" fillId="0" borderId="11" xfId="0" applyFont="1" applyBorder="1" applyAlignment="1" applyProtection="1">
      <alignment horizontal="center" vertical="center"/>
    </xf>
    <xf numFmtId="0" fontId="8" fillId="2" borderId="3" xfId="0" applyFont="1" applyFill="1" applyBorder="1" applyAlignment="1" applyProtection="1">
      <alignment vertical="center"/>
    </xf>
    <xf numFmtId="0" fontId="8" fillId="2" borderId="8" xfId="0" applyFont="1" applyFill="1" applyBorder="1" applyAlignment="1" applyProtection="1">
      <alignment vertical="center"/>
    </xf>
    <xf numFmtId="0" fontId="8" fillId="2" borderId="4" xfId="0" applyFont="1" applyFill="1" applyBorder="1" applyAlignment="1" applyProtection="1">
      <alignment vertical="center"/>
    </xf>
    <xf numFmtId="49" fontId="5" fillId="0" borderId="11" xfId="0" applyNumberFormat="1" applyFont="1" applyBorder="1" applyAlignment="1" applyProtection="1">
      <alignment horizontal="center" vertical="center"/>
    </xf>
    <xf numFmtId="4" fontId="5" fillId="3" borderId="2" xfId="0" applyNumberFormat="1" applyFont="1" applyFill="1" applyBorder="1" applyAlignment="1" applyProtection="1">
      <alignment vertical="center"/>
    </xf>
    <xf numFmtId="4" fontId="5" fillId="3" borderId="10" xfId="0" applyNumberFormat="1" applyFont="1" applyFill="1" applyBorder="1" applyAlignment="1" applyProtection="1">
      <alignment vertical="center"/>
    </xf>
    <xf numFmtId="4" fontId="5" fillId="3" borderId="0" xfId="0" applyNumberFormat="1" applyFont="1" applyFill="1" applyAlignment="1" applyProtection="1">
      <alignment vertical="center"/>
    </xf>
    <xf numFmtId="4" fontId="5" fillId="3" borderId="14" xfId="0" applyNumberFormat="1" applyFont="1" applyFill="1" applyBorder="1" applyAlignment="1" applyProtection="1">
      <alignment vertical="center"/>
    </xf>
    <xf numFmtId="0" fontId="5" fillId="0" borderId="11" xfId="0" applyFont="1" applyBorder="1" applyAlignment="1" applyProtection="1">
      <alignment horizontal="center" vertical="center"/>
    </xf>
    <xf numFmtId="4" fontId="5" fillId="3" borderId="6" xfId="0" applyNumberFormat="1" applyFont="1" applyFill="1" applyBorder="1" applyAlignment="1" applyProtection="1">
      <alignment vertical="center"/>
    </xf>
    <xf numFmtId="4" fontId="5" fillId="3" borderId="7" xfId="0" applyNumberFormat="1" applyFont="1" applyFill="1" applyBorder="1" applyAlignment="1" applyProtection="1">
      <alignment vertical="center"/>
    </xf>
    <xf numFmtId="0" fontId="2" fillId="0" borderId="12" xfId="0" applyFont="1" applyBorder="1" applyAlignment="1" applyProtection="1">
      <alignment horizontal="center" vertical="center"/>
    </xf>
    <xf numFmtId="4" fontId="2" fillId="0" borderId="17" xfId="0" applyNumberFormat="1" applyFont="1" applyBorder="1" applyAlignment="1" applyProtection="1">
      <alignment horizontal="center" vertical="center"/>
    </xf>
    <xf numFmtId="49" fontId="3" fillId="0" borderId="11" xfId="0" applyNumberFormat="1" applyFont="1" applyBorder="1" applyAlignment="1" applyProtection="1">
      <alignment horizontal="center" vertical="center"/>
    </xf>
    <xf numFmtId="49" fontId="3" fillId="0" borderId="12" xfId="0" applyNumberFormat="1" applyFont="1" applyBorder="1" applyAlignment="1" applyProtection="1">
      <alignment horizontal="center" vertical="center"/>
    </xf>
    <xf numFmtId="49" fontId="2" fillId="0" borderId="11" xfId="0" applyNumberFormat="1" applyFont="1" applyBorder="1" applyAlignment="1" applyProtection="1">
      <alignment horizontal="center" vertical="center" wrapText="1"/>
    </xf>
    <xf numFmtId="0" fontId="2" fillId="0" borderId="0" xfId="0" applyFont="1" applyAlignment="1" applyProtection="1">
      <alignment wrapText="1"/>
    </xf>
    <xf numFmtId="49" fontId="3" fillId="0" borderId="9" xfId="0" applyNumberFormat="1" applyFont="1" applyBorder="1" applyAlignment="1" applyProtection="1">
      <alignment horizontal="center" vertical="center"/>
    </xf>
    <xf numFmtId="4" fontId="3" fillId="0" borderId="9" xfId="0" applyNumberFormat="1" applyFont="1" applyBorder="1" applyAlignment="1" applyProtection="1">
      <alignment horizontal="right" vertical="center"/>
    </xf>
    <xf numFmtId="4" fontId="3" fillId="0" borderId="11" xfId="0" applyNumberFormat="1" applyFont="1" applyBorder="1" applyAlignment="1" applyProtection="1">
      <alignment horizontal="right" vertical="center"/>
    </xf>
    <xf numFmtId="49" fontId="2" fillId="0" borderId="11" xfId="0" applyNumberFormat="1" applyFont="1" applyBorder="1" applyAlignment="1" applyProtection="1">
      <alignment horizontal="center" vertical="center"/>
    </xf>
    <xf numFmtId="4" fontId="3" fillId="3" borderId="20" xfId="0" applyNumberFormat="1" applyFont="1" applyFill="1" applyBorder="1" applyAlignment="1" applyProtection="1">
      <alignment horizontal="center" vertical="center"/>
    </xf>
    <xf numFmtId="4" fontId="3" fillId="3" borderId="2" xfId="0" applyNumberFormat="1" applyFont="1" applyFill="1" applyBorder="1" applyAlignment="1" applyProtection="1">
      <alignment horizontal="center" vertical="center"/>
    </xf>
    <xf numFmtId="4" fontId="3" fillId="3" borderId="4" xfId="0" applyNumberFormat="1" applyFont="1" applyFill="1" applyBorder="1" applyAlignment="1" applyProtection="1">
      <alignment vertical="center"/>
    </xf>
    <xf numFmtId="0" fontId="8" fillId="2" borderId="8" xfId="0" applyFont="1" applyFill="1" applyBorder="1" applyAlignment="1" applyProtection="1">
      <alignment vertical="center" wrapText="1"/>
    </xf>
    <xf numFmtId="0" fontId="8" fillId="2" borderId="4" xfId="0" applyFont="1" applyFill="1" applyBorder="1" applyAlignment="1" applyProtection="1">
      <alignment vertical="center" wrapText="1"/>
    </xf>
    <xf numFmtId="4" fontId="3" fillId="3" borderId="0" xfId="0" applyNumberFormat="1" applyFont="1" applyFill="1" applyBorder="1" applyAlignment="1" applyProtection="1">
      <alignment horizontal="center" vertical="center"/>
    </xf>
    <xf numFmtId="4" fontId="3" fillId="3" borderId="7" xfId="0" applyNumberFormat="1" applyFont="1" applyFill="1" applyBorder="1" applyAlignment="1" applyProtection="1">
      <alignment vertical="center"/>
    </xf>
    <xf numFmtId="4" fontId="3" fillId="3" borderId="20" xfId="0" applyNumberFormat="1" applyFont="1" applyFill="1" applyBorder="1" applyAlignment="1" applyProtection="1">
      <alignment vertical="center"/>
    </xf>
    <xf numFmtId="0" fontId="10" fillId="2" borderId="8" xfId="0" applyFont="1" applyFill="1" applyBorder="1" applyAlignment="1" applyProtection="1">
      <alignment vertical="center"/>
    </xf>
    <xf numFmtId="0" fontId="10" fillId="2" borderId="4" xfId="0" applyFont="1" applyFill="1" applyBorder="1" applyAlignment="1" applyProtection="1">
      <alignment vertical="center"/>
    </xf>
    <xf numFmtId="4" fontId="3" fillId="3" borderId="21" xfId="0" applyNumberFormat="1" applyFont="1" applyFill="1" applyBorder="1" applyAlignment="1" applyProtection="1">
      <alignment vertical="center"/>
    </xf>
    <xf numFmtId="0" fontId="2" fillId="3" borderId="12" xfId="0" applyFont="1" applyFill="1" applyBorder="1" applyAlignment="1" applyProtection="1">
      <alignment horizontal="center" vertical="center"/>
    </xf>
    <xf numFmtId="4" fontId="2" fillId="3" borderId="20" xfId="0" applyNumberFormat="1" applyFont="1" applyFill="1" applyBorder="1" applyAlignment="1" applyProtection="1">
      <alignment vertical="center"/>
    </xf>
    <xf numFmtId="4" fontId="2" fillId="0" borderId="12" xfId="0" applyNumberFormat="1" applyFont="1" applyBorder="1" applyAlignment="1" applyProtection="1">
      <alignment vertical="center"/>
    </xf>
    <xf numFmtId="0" fontId="3" fillId="0" borderId="0" xfId="0" applyFont="1" applyAlignment="1" applyProtection="1">
      <alignment horizontal="center" vertical="center"/>
    </xf>
    <xf numFmtId="0" fontId="3" fillId="0" borderId="0" xfId="0" applyFont="1" applyAlignment="1" applyProtection="1">
      <alignment wrapText="1"/>
    </xf>
    <xf numFmtId="0" fontId="2" fillId="0" borderId="11" xfId="0" applyFont="1" applyBorder="1" applyAlignment="1" applyProtection="1">
      <alignment vertical="center" wrapText="1"/>
    </xf>
    <xf numFmtId="0" fontId="2" fillId="0" borderId="4" xfId="0" applyFont="1" applyBorder="1" applyAlignment="1" applyProtection="1">
      <alignment horizontal="center" vertical="center" wrapText="1"/>
    </xf>
    <xf numFmtId="0" fontId="2" fillId="0" borderId="0" xfId="0" applyFont="1" applyAlignment="1" applyProtection="1">
      <alignment vertical="center"/>
    </xf>
    <xf numFmtId="49" fontId="18" fillId="2" borderId="9" xfId="0" applyNumberFormat="1" applyFont="1" applyFill="1" applyBorder="1" applyAlignment="1" applyProtection="1">
      <alignment vertical="center" wrapText="1"/>
    </xf>
    <xf numFmtId="0" fontId="31" fillId="3" borderId="2" xfId="0" applyFont="1" applyFill="1" applyBorder="1" applyAlignment="1" applyProtection="1">
      <alignment horizontal="left" vertical="center" wrapText="1"/>
    </xf>
    <xf numFmtId="1" fontId="3" fillId="0" borderId="9" xfId="0" applyNumberFormat="1" applyFont="1" applyFill="1" applyBorder="1" applyAlignment="1" applyProtection="1">
      <alignment horizontal="center" vertical="center"/>
    </xf>
    <xf numFmtId="49" fontId="3" fillId="0" borderId="9" xfId="0" applyNumberFormat="1" applyFont="1" applyFill="1" applyBorder="1" applyAlignment="1" applyProtection="1">
      <alignment horizontal="center" vertical="center"/>
    </xf>
    <xf numFmtId="4" fontId="3" fillId="2" borderId="9" xfId="0" applyNumberFormat="1" applyFont="1" applyFill="1" applyBorder="1" applyAlignment="1" applyProtection="1">
      <alignment vertical="center"/>
    </xf>
    <xf numFmtId="49" fontId="3" fillId="0" borderId="0" xfId="0" applyNumberFormat="1" applyFont="1" applyProtection="1"/>
    <xf numFmtId="49" fontId="18" fillId="2" borderId="12" xfId="0" applyNumberFormat="1" applyFont="1" applyFill="1" applyBorder="1" applyAlignment="1" applyProtection="1">
      <alignment vertical="center" wrapText="1"/>
    </xf>
    <xf numFmtId="0" fontId="19" fillId="2" borderId="6" xfId="0" applyFont="1" applyFill="1" applyBorder="1" applyAlignment="1" applyProtection="1">
      <alignment vertical="top" wrapText="1"/>
    </xf>
    <xf numFmtId="1" fontId="3" fillId="2" borderId="12" xfId="0" applyNumberFormat="1" applyFont="1" applyFill="1" applyBorder="1" applyAlignment="1" applyProtection="1">
      <alignment horizontal="center" vertical="center"/>
    </xf>
    <xf numFmtId="49" fontId="3" fillId="2" borderId="12" xfId="0" applyNumberFormat="1" applyFont="1" applyFill="1" applyBorder="1" applyAlignment="1" applyProtection="1">
      <alignment horizontal="center" vertical="center"/>
    </xf>
    <xf numFmtId="4" fontId="3" fillId="0" borderId="12" xfId="0" applyNumberFormat="1" applyFont="1" applyFill="1" applyBorder="1" applyAlignment="1" applyProtection="1">
      <alignment vertical="center"/>
    </xf>
    <xf numFmtId="4" fontId="3" fillId="2" borderId="12" xfId="0" applyNumberFormat="1" applyFont="1" applyFill="1" applyBorder="1" applyAlignment="1" applyProtection="1">
      <alignment vertical="center"/>
    </xf>
    <xf numFmtId="0" fontId="3" fillId="0" borderId="0" xfId="0" applyFont="1" applyAlignment="1" applyProtection="1">
      <alignment horizontal="left"/>
    </xf>
    <xf numFmtId="4" fontId="2" fillId="2" borderId="11" xfId="0" applyNumberFormat="1" applyFont="1" applyFill="1" applyBorder="1" applyAlignment="1" applyProtection="1">
      <alignment vertical="center"/>
    </xf>
    <xf numFmtId="49" fontId="5" fillId="0" borderId="9" xfId="0" applyNumberFormat="1" applyFont="1" applyBorder="1" applyAlignment="1" applyProtection="1">
      <alignment horizontal="center" vertical="center"/>
    </xf>
    <xf numFmtId="49" fontId="5" fillId="0" borderId="12" xfId="0" applyNumberFormat="1" applyFont="1" applyBorder="1" applyAlignment="1" applyProtection="1">
      <alignment horizontal="center" vertical="center"/>
    </xf>
    <xf numFmtId="49" fontId="5" fillId="0" borderId="15" xfId="0" applyNumberFormat="1" applyFont="1" applyBorder="1" applyAlignment="1" applyProtection="1">
      <alignment horizontal="center" vertical="center"/>
    </xf>
    <xf numFmtId="4" fontId="3" fillId="0" borderId="7" xfId="0" applyNumberFormat="1" applyFont="1" applyBorder="1" applyAlignment="1" applyProtection="1">
      <alignment vertical="center"/>
    </xf>
    <xf numFmtId="0" fontId="8" fillId="2" borderId="6" xfId="0" applyFont="1" applyFill="1" applyBorder="1" applyAlignment="1" applyProtection="1">
      <alignment vertical="center" wrapText="1"/>
    </xf>
    <xf numFmtId="0" fontId="3" fillId="2" borderId="0" xfId="0" applyFont="1" applyFill="1" applyBorder="1" applyProtection="1"/>
    <xf numFmtId="0" fontId="3" fillId="0" borderId="0" xfId="0" applyFont="1" applyBorder="1" applyProtection="1"/>
    <xf numFmtId="0" fontId="16" fillId="0" borderId="11" xfId="0" applyFont="1" applyFill="1" applyBorder="1" applyAlignment="1" applyProtection="1">
      <alignment vertical="center" wrapText="1"/>
    </xf>
    <xf numFmtId="0" fontId="2" fillId="3" borderId="36" xfId="0" applyFont="1" applyFill="1" applyBorder="1" applyAlignment="1" applyProtection="1">
      <alignment horizontal="center" vertical="center"/>
    </xf>
    <xf numFmtId="4" fontId="3" fillId="0" borderId="8" xfId="0" applyNumberFormat="1" applyFont="1" applyBorder="1" applyAlignment="1" applyProtection="1">
      <alignment vertical="center"/>
    </xf>
    <xf numFmtId="4" fontId="3" fillId="0" borderId="2" xfId="0" applyNumberFormat="1" applyFont="1" applyBorder="1" applyAlignment="1" applyProtection="1">
      <alignment vertical="center"/>
    </xf>
    <xf numFmtId="4" fontId="3" fillId="0" borderId="38" xfId="0" applyNumberFormat="1" applyFont="1" applyBorder="1" applyAlignment="1" applyProtection="1">
      <alignment vertical="center"/>
    </xf>
    <xf numFmtId="4" fontId="3" fillId="0" borderId="6" xfId="0" applyNumberFormat="1" applyFont="1" applyBorder="1" applyAlignment="1" applyProtection="1">
      <alignment vertical="center"/>
    </xf>
    <xf numFmtId="0" fontId="5" fillId="0" borderId="0" xfId="0" applyFont="1" applyAlignment="1" applyProtection="1">
      <alignment vertical="center"/>
    </xf>
    <xf numFmtId="0" fontId="2" fillId="0" borderId="0" xfId="0" applyFont="1" applyAlignment="1" applyProtection="1">
      <alignment vertical="center" wrapText="1"/>
    </xf>
    <xf numFmtId="0" fontId="12" fillId="2" borderId="8" xfId="0" applyFont="1" applyFill="1" applyBorder="1" applyAlignment="1" applyProtection="1">
      <alignment vertical="center"/>
    </xf>
    <xf numFmtId="0" fontId="12" fillId="2" borderId="4" xfId="0" applyFont="1" applyFill="1" applyBorder="1" applyAlignment="1" applyProtection="1">
      <alignment vertical="center"/>
    </xf>
    <xf numFmtId="0" fontId="8" fillId="2" borderId="6" xfId="0" applyFont="1" applyFill="1" applyBorder="1" applyAlignment="1" applyProtection="1">
      <alignment vertical="center"/>
    </xf>
    <xf numFmtId="4" fontId="2" fillId="0" borderId="4" xfId="0" applyNumberFormat="1" applyFont="1" applyBorder="1" applyAlignment="1" applyProtection="1">
      <alignment horizontal="center" vertical="center"/>
    </xf>
    <xf numFmtId="164" fontId="17" fillId="4" borderId="7" xfId="0" applyNumberFormat="1" applyFont="1" applyFill="1" applyBorder="1" applyAlignment="1" applyProtection="1">
      <alignment horizontal="center" vertical="center"/>
      <protection locked="0"/>
    </xf>
    <xf numFmtId="4" fontId="2" fillId="3" borderId="7" xfId="0" applyNumberFormat="1" applyFont="1" applyFill="1" applyBorder="1" applyAlignment="1" applyProtection="1">
      <alignment vertical="center"/>
    </xf>
    <xf numFmtId="4" fontId="3" fillId="3" borderId="6" xfId="0" applyNumberFormat="1" applyFont="1" applyFill="1" applyBorder="1" applyAlignment="1" applyProtection="1">
      <alignment vertical="center"/>
    </xf>
    <xf numFmtId="164" fontId="17" fillId="4" borderId="14" xfId="0" applyNumberFormat="1" applyFont="1" applyFill="1" applyBorder="1" applyAlignment="1" applyProtection="1">
      <alignment horizontal="center" vertical="center"/>
      <protection locked="0"/>
    </xf>
    <xf numFmtId="164" fontId="17" fillId="4" borderId="21" xfId="0" applyNumberFormat="1" applyFont="1" applyFill="1" applyBorder="1" applyAlignment="1" applyProtection="1">
      <alignment horizontal="center" vertical="center"/>
      <protection locked="0"/>
    </xf>
    <xf numFmtId="0" fontId="12" fillId="2" borderId="6" xfId="0" applyFont="1" applyFill="1" applyBorder="1" applyAlignment="1" applyProtection="1">
      <alignment vertical="center"/>
    </xf>
    <xf numFmtId="4" fontId="3" fillId="3" borderId="6" xfId="0" applyNumberFormat="1" applyFont="1" applyFill="1" applyBorder="1" applyAlignment="1" applyProtection="1">
      <alignment horizontal="center" vertical="center"/>
    </xf>
    <xf numFmtId="0" fontId="12" fillId="2" borderId="7" xfId="0" applyFont="1" applyFill="1" applyBorder="1" applyAlignment="1" applyProtection="1">
      <alignment vertical="center"/>
    </xf>
    <xf numFmtId="0" fontId="1" fillId="0" borderId="11" xfId="0" applyFont="1" applyFill="1" applyBorder="1" applyAlignment="1" applyProtection="1">
      <alignment horizontal="center" vertical="center"/>
    </xf>
    <xf numFmtId="164" fontId="33" fillId="4" borderId="11" xfId="0" applyNumberFormat="1" applyFont="1" applyFill="1" applyBorder="1" applyAlignment="1" applyProtection="1">
      <alignment horizontal="center" vertical="center"/>
      <protection locked="0"/>
    </xf>
    <xf numFmtId="4" fontId="2" fillId="0" borderId="11" xfId="0" applyNumberFormat="1" applyFont="1" applyFill="1" applyBorder="1" applyAlignment="1" applyProtection="1">
      <alignment horizontal="center" vertical="center" wrapText="1"/>
    </xf>
    <xf numFmtId="4" fontId="20" fillId="0" borderId="7" xfId="0" applyNumberFormat="1" applyFont="1" applyFill="1" applyBorder="1" applyAlignment="1" applyProtection="1">
      <alignment horizontal="center" vertical="center" wrapText="1"/>
    </xf>
    <xf numFmtId="4" fontId="23" fillId="0" borderId="11" xfId="0" applyNumberFormat="1" applyFont="1" applyFill="1" applyBorder="1" applyAlignment="1" applyProtection="1">
      <alignment horizontal="center" vertical="center" wrapText="1"/>
    </xf>
    <xf numFmtId="4" fontId="20" fillId="0" borderId="20" xfId="0" applyNumberFormat="1" applyFont="1" applyFill="1" applyBorder="1" applyAlignment="1" applyProtection="1">
      <alignment horizontal="center" vertical="center" wrapText="1"/>
    </xf>
    <xf numFmtId="0" fontId="29" fillId="0" borderId="11" xfId="0" applyFont="1" applyFill="1" applyBorder="1" applyAlignment="1" applyProtection="1">
      <alignment horizontal="center" vertical="center"/>
    </xf>
    <xf numFmtId="0" fontId="3" fillId="0" borderId="9" xfId="0" applyFont="1" applyFill="1" applyBorder="1" applyAlignment="1" applyProtection="1">
      <alignment horizontal="center" vertical="center" textRotation="90"/>
    </xf>
    <xf numFmtId="4" fontId="2" fillId="0" borderId="4" xfId="0" applyNumberFormat="1" applyFont="1" applyFill="1" applyBorder="1" applyAlignment="1" applyProtection="1">
      <alignment horizontal="center" vertical="center"/>
    </xf>
    <xf numFmtId="4" fontId="2" fillId="0" borderId="17" xfId="0" applyNumberFormat="1" applyFont="1" applyFill="1" applyBorder="1" applyAlignment="1" applyProtection="1">
      <alignment horizontal="center" vertical="center"/>
    </xf>
    <xf numFmtId="164" fontId="3" fillId="0" borderId="4" xfId="0" applyNumberFormat="1" applyFont="1" applyFill="1" applyBorder="1" applyAlignment="1" applyProtection="1">
      <alignment horizontal="center" vertical="center"/>
    </xf>
    <xf numFmtId="164" fontId="3" fillId="0" borderId="17" xfId="0" applyNumberFormat="1" applyFont="1" applyFill="1" applyBorder="1" applyAlignment="1" applyProtection="1">
      <alignment horizontal="center" vertical="center"/>
    </xf>
    <xf numFmtId="164" fontId="3" fillId="0" borderId="38" xfId="0" applyNumberFormat="1" applyFont="1" applyFill="1" applyBorder="1" applyAlignment="1" applyProtection="1">
      <alignment horizontal="center" vertical="center"/>
    </xf>
    <xf numFmtId="164" fontId="33" fillId="0" borderId="11" xfId="0" applyNumberFormat="1" applyFont="1" applyFill="1" applyBorder="1" applyAlignment="1" applyProtection="1">
      <alignment horizontal="center" vertical="center"/>
    </xf>
    <xf numFmtId="0" fontId="3" fillId="0" borderId="11" xfId="0" applyFont="1" applyBorder="1" applyAlignment="1" applyProtection="1">
      <alignment wrapText="1"/>
    </xf>
    <xf numFmtId="4" fontId="35" fillId="0" borderId="8" xfId="0" applyNumberFormat="1" applyFont="1" applyFill="1" applyBorder="1" applyAlignment="1" applyProtection="1">
      <alignment vertical="center"/>
    </xf>
    <xf numFmtId="4" fontId="35" fillId="0" borderId="18" xfId="0" applyNumberFormat="1" applyFont="1" applyFill="1" applyBorder="1" applyAlignment="1" applyProtection="1">
      <alignment vertical="center"/>
    </xf>
    <xf numFmtId="4" fontId="35" fillId="0" borderId="32" xfId="0" applyNumberFormat="1" applyFont="1" applyFill="1" applyBorder="1" applyAlignment="1" applyProtection="1">
      <alignment horizontal="center" vertical="center"/>
    </xf>
    <xf numFmtId="4" fontId="35" fillId="0" borderId="40" xfId="0" applyNumberFormat="1" applyFont="1" applyFill="1" applyBorder="1" applyAlignment="1" applyProtection="1">
      <alignment horizontal="center" vertical="center"/>
    </xf>
    <xf numFmtId="4" fontId="36" fillId="0" borderId="18" xfId="0" applyNumberFormat="1" applyFont="1" applyFill="1" applyBorder="1" applyAlignment="1" applyProtection="1">
      <alignment vertical="center"/>
    </xf>
    <xf numFmtId="0" fontId="21" fillId="2" borderId="7" xfId="0" applyFont="1" applyFill="1" applyBorder="1" applyAlignment="1" applyProtection="1">
      <alignment horizontal="right" vertical="center"/>
    </xf>
    <xf numFmtId="49" fontId="22" fillId="0" borderId="8" xfId="0" applyNumberFormat="1" applyFont="1" applyBorder="1" applyAlignment="1" applyProtection="1">
      <alignment horizontal="center" vertical="center"/>
    </xf>
    <xf numFmtId="0" fontId="17" fillId="2" borderId="3" xfId="0" applyFont="1" applyFill="1" applyBorder="1" applyAlignment="1" applyProtection="1">
      <alignment horizontal="left" vertical="center" wrapText="1"/>
    </xf>
    <xf numFmtId="0" fontId="17" fillId="2" borderId="8" xfId="0" applyFont="1" applyFill="1" applyBorder="1" applyAlignment="1" applyProtection="1">
      <alignment horizontal="left" vertical="center"/>
    </xf>
    <xf numFmtId="0" fontId="17" fillId="2" borderId="4" xfId="0" applyFont="1" applyFill="1" applyBorder="1" applyAlignment="1" applyProtection="1">
      <alignment horizontal="left" vertical="center"/>
    </xf>
    <xf numFmtId="0" fontId="23" fillId="2" borderId="3" xfId="0" applyFont="1" applyFill="1" applyBorder="1" applyAlignment="1" applyProtection="1">
      <alignment horizontal="left" vertical="center"/>
    </xf>
    <xf numFmtId="0" fontId="23" fillId="2" borderId="4" xfId="0" applyFont="1" applyFill="1" applyBorder="1" applyAlignment="1" applyProtection="1">
      <alignment horizontal="left" vertical="center"/>
    </xf>
    <xf numFmtId="49" fontId="21" fillId="0" borderId="8" xfId="0" applyNumberFormat="1" applyFont="1" applyBorder="1" applyAlignment="1" applyProtection="1">
      <alignment horizontal="center" vertical="center"/>
    </xf>
    <xf numFmtId="0" fontId="23" fillId="0" borderId="8" xfId="0" applyFont="1" applyBorder="1" applyAlignment="1" applyProtection="1">
      <alignment horizontal="left" vertical="center"/>
    </xf>
    <xf numFmtId="0" fontId="23" fillId="0" borderId="4" xfId="0" applyFont="1" applyBorder="1" applyAlignment="1" applyProtection="1">
      <alignment horizontal="left" vertical="center"/>
    </xf>
    <xf numFmtId="49" fontId="21" fillId="0" borderId="3" xfId="0" applyNumberFormat="1" applyFont="1" applyBorder="1" applyAlignment="1" applyProtection="1">
      <alignment horizontal="left" vertical="center"/>
    </xf>
    <xf numFmtId="49" fontId="21" fillId="0" borderId="4" xfId="0" applyNumberFormat="1" applyFont="1" applyBorder="1" applyAlignment="1" applyProtection="1">
      <alignment horizontal="left" vertical="center"/>
    </xf>
    <xf numFmtId="0" fontId="1" fillId="0" borderId="1" xfId="0" applyFont="1" applyBorder="1" applyAlignment="1" applyProtection="1">
      <alignment horizontal="left" vertical="center"/>
    </xf>
    <xf numFmtId="0" fontId="1" fillId="0" borderId="10" xfId="0" applyFont="1" applyBorder="1" applyAlignment="1" applyProtection="1">
      <alignment horizontal="left" vertical="center"/>
    </xf>
    <xf numFmtId="49" fontId="26" fillId="0" borderId="3" xfId="0" applyNumberFormat="1" applyFont="1" applyBorder="1" applyAlignment="1" applyProtection="1">
      <alignment horizontal="right" vertical="center"/>
    </xf>
    <xf numFmtId="49" fontId="26" fillId="0" borderId="8" xfId="0" applyNumberFormat="1" applyFont="1" applyBorder="1" applyAlignment="1" applyProtection="1">
      <alignment horizontal="right" vertical="center"/>
    </xf>
    <xf numFmtId="49" fontId="26" fillId="0" borderId="4" xfId="0" applyNumberFormat="1" applyFont="1" applyBorder="1" applyAlignment="1" applyProtection="1">
      <alignment horizontal="right" vertical="center"/>
    </xf>
    <xf numFmtId="49" fontId="21" fillId="0" borderId="3" xfId="0" applyNumberFormat="1" applyFont="1" applyBorder="1" applyAlignment="1" applyProtection="1">
      <alignment horizontal="right" vertical="center" wrapText="1"/>
    </xf>
    <xf numFmtId="49" fontId="21" fillId="0" borderId="8" xfId="0" applyNumberFormat="1" applyFont="1" applyBorder="1" applyAlignment="1" applyProtection="1">
      <alignment horizontal="right" vertical="center" wrapText="1"/>
    </xf>
    <xf numFmtId="0" fontId="3" fillId="0" borderId="9" xfId="0" applyFont="1" applyBorder="1" applyAlignment="1" applyProtection="1">
      <alignment horizontal="center" vertical="center" textRotation="90"/>
    </xf>
    <xf numFmtId="0" fontId="3" fillId="0" borderId="12" xfId="0" applyFont="1" applyBorder="1" applyAlignment="1" applyProtection="1">
      <alignment horizontal="center" vertical="center" textRotation="90"/>
    </xf>
    <xf numFmtId="0" fontId="29" fillId="0" borderId="3" xfId="0" applyFont="1" applyBorder="1" applyAlignment="1" applyProtection="1">
      <alignment horizontal="left" vertical="center" wrapText="1"/>
    </xf>
    <xf numFmtId="0" fontId="29" fillId="0" borderId="8" xfId="0" applyFont="1" applyBorder="1" applyAlignment="1" applyProtection="1">
      <alignment horizontal="left" vertical="center" wrapText="1"/>
    </xf>
    <xf numFmtId="0" fontId="29" fillId="0" borderId="4"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3" fillId="0" borderId="10" xfId="0" applyFont="1" applyBorder="1" applyAlignment="1" applyProtection="1">
      <alignment horizontal="center" vertical="center" wrapText="1"/>
    </xf>
    <xf numFmtId="0" fontId="3" fillId="0" borderId="13" xfId="0" applyFont="1" applyBorder="1" applyAlignment="1" applyProtection="1">
      <alignment horizontal="center" vertical="center" wrapText="1"/>
    </xf>
    <xf numFmtId="0" fontId="3" fillId="0" borderId="14" xfId="0" applyFont="1" applyBorder="1" applyAlignment="1" applyProtection="1">
      <alignment horizontal="center" vertical="center" wrapText="1"/>
    </xf>
    <xf numFmtId="0" fontId="3" fillId="0" borderId="3" xfId="0" applyFont="1" applyBorder="1" applyAlignment="1" applyProtection="1">
      <alignment horizontal="left" vertical="center"/>
    </xf>
    <xf numFmtId="0" fontId="3" fillId="0" borderId="4" xfId="0" applyFont="1" applyBorder="1" applyAlignment="1" applyProtection="1">
      <alignment horizontal="left" vertical="center"/>
    </xf>
    <xf numFmtId="0" fontId="3" fillId="0" borderId="11" xfId="0" applyFont="1" applyBorder="1" applyAlignment="1" applyProtection="1">
      <alignment horizontal="left" vertical="center"/>
    </xf>
    <xf numFmtId="0" fontId="2" fillId="0" borderId="11" xfId="0" applyFont="1" applyBorder="1" applyAlignment="1" applyProtection="1">
      <alignment horizontal="center" vertical="center" wrapText="1"/>
    </xf>
    <xf numFmtId="0" fontId="5" fillId="0" borderId="3" xfId="0" applyFont="1" applyBorder="1" applyAlignment="1" applyProtection="1">
      <alignment horizontal="left" vertical="center"/>
    </xf>
    <xf numFmtId="0" fontId="5" fillId="0" borderId="4" xfId="0" applyFont="1" applyBorder="1" applyAlignment="1" applyProtection="1">
      <alignment horizontal="left" vertical="center"/>
    </xf>
    <xf numFmtId="0" fontId="3" fillId="0" borderId="12" xfId="0" applyFont="1" applyBorder="1" applyAlignment="1" applyProtection="1">
      <alignment horizontal="left" vertical="center"/>
    </xf>
    <xf numFmtId="0" fontId="2" fillId="0" borderId="35" xfId="0" applyFont="1" applyFill="1" applyBorder="1" applyAlignment="1" applyProtection="1">
      <alignment horizontal="center" wrapText="1"/>
    </xf>
    <xf numFmtId="0" fontId="2" fillId="0" borderId="31" xfId="0" applyFont="1" applyFill="1" applyBorder="1" applyAlignment="1" applyProtection="1">
      <alignment horizontal="center" wrapText="1"/>
    </xf>
    <xf numFmtId="0" fontId="8" fillId="5" borderId="3" xfId="0" applyFont="1" applyFill="1" applyBorder="1" applyAlignment="1" applyProtection="1">
      <alignment horizontal="center" vertical="center" wrapText="1"/>
    </xf>
    <xf numFmtId="0" fontId="8" fillId="5" borderId="4" xfId="0" applyFont="1" applyFill="1" applyBorder="1" applyAlignment="1" applyProtection="1">
      <alignment horizontal="center" vertical="center" wrapText="1"/>
    </xf>
    <xf numFmtId="4" fontId="3" fillId="3" borderId="25" xfId="0" applyNumberFormat="1" applyFont="1" applyFill="1" applyBorder="1" applyAlignment="1" applyProtection="1">
      <alignment horizontal="center" vertical="center"/>
    </xf>
    <xf numFmtId="4" fontId="3" fillId="3" borderId="29" xfId="0" applyNumberFormat="1" applyFont="1" applyFill="1" applyBorder="1" applyAlignment="1" applyProtection="1">
      <alignment horizontal="center" vertical="center"/>
    </xf>
    <xf numFmtId="4" fontId="3" fillId="3" borderId="24" xfId="0" applyNumberFormat="1" applyFont="1" applyFill="1" applyBorder="1" applyAlignment="1" applyProtection="1">
      <alignment horizontal="center" vertical="center"/>
    </xf>
    <xf numFmtId="4" fontId="2" fillId="3" borderId="9" xfId="0" applyNumberFormat="1" applyFont="1" applyFill="1" applyBorder="1" applyAlignment="1" applyProtection="1">
      <alignment horizontal="center" vertical="center"/>
    </xf>
    <xf numFmtId="4" fontId="2" fillId="3" borderId="15" xfId="0" applyNumberFormat="1" applyFont="1" applyFill="1" applyBorder="1" applyAlignment="1" applyProtection="1">
      <alignment horizontal="center" vertical="center"/>
    </xf>
    <xf numFmtId="4" fontId="2" fillId="3" borderId="12" xfId="0" applyNumberFormat="1" applyFont="1" applyFill="1" applyBorder="1" applyAlignment="1" applyProtection="1">
      <alignment horizontal="center" vertical="center"/>
    </xf>
    <xf numFmtId="4" fontId="2" fillId="3" borderId="1" xfId="0" applyNumberFormat="1" applyFont="1" applyFill="1" applyBorder="1" applyAlignment="1" applyProtection="1">
      <alignment horizontal="center" vertical="center"/>
    </xf>
    <xf numFmtId="4" fontId="2" fillId="3" borderId="13" xfId="0" applyNumberFormat="1" applyFont="1" applyFill="1" applyBorder="1" applyAlignment="1" applyProtection="1">
      <alignment horizontal="center" vertical="center"/>
    </xf>
    <xf numFmtId="4" fontId="2" fillId="3" borderId="5" xfId="0" applyNumberFormat="1" applyFont="1" applyFill="1" applyBorder="1" applyAlignment="1" applyProtection="1">
      <alignment horizontal="center" vertical="center"/>
    </xf>
    <xf numFmtId="0" fontId="8" fillId="0" borderId="39" xfId="0" applyFont="1" applyFill="1" applyBorder="1" applyAlignment="1" applyProtection="1">
      <alignment horizontal="center" vertical="center" wrapText="1"/>
    </xf>
    <xf numFmtId="0" fontId="8" fillId="0" borderId="32" xfId="0" applyFont="1" applyFill="1" applyBorder="1" applyAlignment="1" applyProtection="1">
      <alignment horizontal="center" vertical="center" wrapText="1"/>
    </xf>
    <xf numFmtId="0" fontId="2" fillId="0" borderId="30" xfId="0" applyFont="1" applyFill="1" applyBorder="1" applyAlignment="1" applyProtection="1">
      <alignment horizontal="center" wrapText="1"/>
    </xf>
    <xf numFmtId="0" fontId="8" fillId="0" borderId="5" xfId="0" applyFont="1" applyFill="1" applyBorder="1" applyAlignment="1" applyProtection="1">
      <alignment horizontal="left" vertical="center"/>
    </xf>
    <xf numFmtId="0" fontId="8" fillId="0" borderId="6" xfId="0" applyFont="1" applyFill="1" applyBorder="1" applyAlignment="1" applyProtection="1">
      <alignment horizontal="left" vertical="center"/>
    </xf>
    <xf numFmtId="0" fontId="8" fillId="0" borderId="3" xfId="0" applyFont="1" applyFill="1" applyBorder="1" applyAlignment="1" applyProtection="1">
      <alignment horizontal="left" vertical="center"/>
    </xf>
    <xf numFmtId="0" fontId="8" fillId="0" borderId="8" xfId="0" applyFont="1" applyFill="1" applyBorder="1" applyAlignment="1" applyProtection="1">
      <alignment horizontal="left" vertical="center"/>
    </xf>
    <xf numFmtId="0" fontId="8" fillId="0" borderId="4" xfId="0" applyFont="1" applyFill="1" applyBorder="1" applyAlignment="1" applyProtection="1">
      <alignment horizontal="left" vertical="center"/>
    </xf>
    <xf numFmtId="0" fontId="5" fillId="0" borderId="3" xfId="0" applyFont="1" applyFill="1" applyBorder="1" applyAlignment="1" applyProtection="1">
      <alignment horizontal="left" vertical="center"/>
    </xf>
    <xf numFmtId="0" fontId="5" fillId="0" borderId="8" xfId="0" applyFont="1" applyFill="1" applyBorder="1" applyAlignment="1" applyProtection="1">
      <alignment horizontal="left" vertical="center"/>
    </xf>
    <xf numFmtId="0" fontId="5" fillId="0" borderId="4" xfId="0" applyFont="1" applyFill="1" applyBorder="1" applyAlignment="1" applyProtection="1">
      <alignment horizontal="left" vertical="center"/>
    </xf>
    <xf numFmtId="0" fontId="8" fillId="0" borderId="5" xfId="0" applyFont="1" applyFill="1" applyBorder="1" applyAlignment="1" applyProtection="1">
      <alignment horizontal="left" vertical="center" wrapText="1"/>
    </xf>
    <xf numFmtId="0" fontId="8" fillId="0" borderId="6" xfId="0" applyFont="1" applyFill="1" applyBorder="1" applyAlignment="1" applyProtection="1">
      <alignment horizontal="left" vertical="center" wrapText="1"/>
    </xf>
    <xf numFmtId="0" fontId="5" fillId="0" borderId="13" xfId="0" applyFont="1" applyFill="1" applyBorder="1" applyAlignment="1" applyProtection="1">
      <alignment horizontal="left" vertical="center" wrapText="1"/>
    </xf>
    <xf numFmtId="0" fontId="5" fillId="0" borderId="0" xfId="0" applyFont="1" applyFill="1" applyBorder="1" applyAlignment="1" applyProtection="1">
      <alignment horizontal="left" vertical="center" wrapText="1"/>
    </xf>
    <xf numFmtId="0" fontId="5" fillId="0" borderId="1" xfId="0" applyFont="1" applyFill="1" applyBorder="1" applyAlignment="1" applyProtection="1">
      <alignment horizontal="left" vertical="center" wrapText="1"/>
    </xf>
    <xf numFmtId="0" fontId="5" fillId="0" borderId="2" xfId="0" applyFont="1" applyFill="1" applyBorder="1" applyAlignment="1" applyProtection="1">
      <alignment horizontal="left" vertical="center" wrapText="1"/>
    </xf>
    <xf numFmtId="0" fontId="2" fillId="3" borderId="5" xfId="0" applyFont="1" applyFill="1" applyBorder="1" applyAlignment="1" applyProtection="1">
      <alignment horizontal="left" vertical="center" wrapText="1"/>
    </xf>
    <xf numFmtId="0" fontId="2" fillId="3" borderId="6" xfId="0" applyFont="1" applyFill="1" applyBorder="1" applyAlignment="1" applyProtection="1">
      <alignment horizontal="left" vertical="center" wrapText="1"/>
    </xf>
    <xf numFmtId="0" fontId="2" fillId="3" borderId="7" xfId="0" applyFont="1" applyFill="1" applyBorder="1" applyAlignment="1" applyProtection="1">
      <alignment horizontal="left" vertical="center" wrapText="1"/>
    </xf>
    <xf numFmtId="49" fontId="1" fillId="0" borderId="1" xfId="0" applyNumberFormat="1" applyFont="1" applyBorder="1" applyAlignment="1" applyProtection="1">
      <alignment horizontal="center" vertical="center" wrapText="1"/>
    </xf>
    <xf numFmtId="49" fontId="1" fillId="0" borderId="2" xfId="0" applyNumberFormat="1" applyFont="1" applyBorder="1" applyAlignment="1" applyProtection="1">
      <alignment horizontal="center" vertical="center" wrapText="1"/>
    </xf>
    <xf numFmtId="49" fontId="1" fillId="0" borderId="10"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49" fontId="1" fillId="0" borderId="6" xfId="0" applyNumberFormat="1" applyFont="1" applyBorder="1" applyAlignment="1" applyProtection="1">
      <alignment horizontal="center" vertical="center" wrapText="1"/>
    </xf>
    <xf numFmtId="49" fontId="1" fillId="0" borderId="7" xfId="0" applyNumberFormat="1" applyFont="1" applyBorder="1" applyAlignment="1" applyProtection="1">
      <alignment horizontal="center" vertical="center" wrapText="1"/>
    </xf>
    <xf numFmtId="0" fontId="8" fillId="0" borderId="13" xfId="0" applyFont="1" applyBorder="1" applyAlignment="1" applyProtection="1">
      <alignment horizontal="left" vertical="center" wrapText="1"/>
    </xf>
    <xf numFmtId="0" fontId="8" fillId="0" borderId="0" xfId="0" applyFont="1" applyBorder="1" applyAlignment="1" applyProtection="1">
      <alignment horizontal="left" vertical="center" wrapText="1"/>
    </xf>
    <xf numFmtId="0" fontId="8" fillId="0" borderId="33" xfId="0" applyFont="1" applyBorder="1" applyAlignment="1" applyProtection="1">
      <alignment horizontal="left" vertical="center" wrapText="1"/>
    </xf>
    <xf numFmtId="0" fontId="5" fillId="0" borderId="11" xfId="0" quotePrefix="1" applyFont="1" applyBorder="1" applyAlignment="1" applyProtection="1">
      <alignment horizontal="left" vertical="center" wrapText="1"/>
    </xf>
    <xf numFmtId="0" fontId="5" fillId="0" borderId="5" xfId="0" applyFont="1" applyBorder="1" applyAlignment="1" applyProtection="1">
      <alignment horizontal="left" vertical="center" wrapText="1"/>
    </xf>
    <xf numFmtId="0" fontId="5" fillId="0" borderId="6" xfId="0" applyFont="1" applyBorder="1" applyAlignment="1" applyProtection="1">
      <alignment horizontal="left" vertical="center" wrapText="1"/>
    </xf>
    <xf numFmtId="0" fontId="5" fillId="0" borderId="7" xfId="0" applyFont="1" applyBorder="1" applyAlignment="1" applyProtection="1">
      <alignment horizontal="left" vertical="center" wrapText="1"/>
    </xf>
    <xf numFmtId="0" fontId="8" fillId="0" borderId="11" xfId="0" applyFont="1" applyBorder="1" applyAlignment="1" applyProtection="1">
      <alignment horizontal="left" vertical="center" wrapText="1"/>
    </xf>
    <xf numFmtId="0" fontId="5" fillId="0" borderId="1" xfId="0" applyFont="1" applyBorder="1" applyAlignment="1" applyProtection="1">
      <alignment horizontal="left" vertical="center" wrapText="1"/>
    </xf>
    <xf numFmtId="0" fontId="5" fillId="0" borderId="2" xfId="0" applyFont="1" applyBorder="1" applyAlignment="1" applyProtection="1">
      <alignment horizontal="left" vertical="center" wrapText="1"/>
    </xf>
    <xf numFmtId="0" fontId="5" fillId="0" borderId="10" xfId="0" applyFont="1" applyBorder="1" applyAlignment="1" applyProtection="1">
      <alignment horizontal="left" vertical="center" wrapText="1"/>
    </xf>
    <xf numFmtId="0" fontId="5" fillId="0" borderId="3" xfId="0" applyFont="1" applyBorder="1" applyAlignment="1" applyProtection="1">
      <alignment horizontal="left" vertical="center" wrapText="1"/>
    </xf>
    <xf numFmtId="0" fontId="5" fillId="0" borderId="8" xfId="0" applyFont="1" applyBorder="1" applyAlignment="1" applyProtection="1">
      <alignment horizontal="left" vertical="center" wrapText="1"/>
    </xf>
    <xf numFmtId="0" fontId="5" fillId="0" borderId="4" xfId="0" applyFont="1" applyBorder="1" applyAlignment="1" applyProtection="1">
      <alignment horizontal="left" vertical="center" wrapText="1"/>
    </xf>
    <xf numFmtId="0" fontId="2" fillId="3" borderId="26" xfId="0" applyFont="1" applyFill="1" applyBorder="1" applyAlignment="1" applyProtection="1">
      <alignment horizontal="left" vertical="center" wrapText="1"/>
    </xf>
    <xf numFmtId="0" fontId="2" fillId="3" borderId="27" xfId="0" applyFont="1" applyFill="1" applyBorder="1" applyAlignment="1" applyProtection="1">
      <alignment horizontal="left" vertical="center" wrapText="1"/>
    </xf>
    <xf numFmtId="0" fontId="2" fillId="3" borderId="34" xfId="0" applyFont="1" applyFill="1" applyBorder="1" applyAlignment="1" applyProtection="1">
      <alignment horizontal="left" vertical="center" wrapText="1"/>
    </xf>
    <xf numFmtId="0" fontId="8" fillId="3" borderId="37" xfId="0" applyFont="1" applyFill="1" applyBorder="1" applyAlignment="1" applyProtection="1">
      <alignment horizontal="left" vertical="center" wrapText="1"/>
    </xf>
    <xf numFmtId="0" fontId="8" fillId="3" borderId="22" xfId="0" applyFont="1" applyFill="1" applyBorder="1" applyAlignment="1" applyProtection="1">
      <alignment horizontal="left" vertical="center" wrapText="1"/>
    </xf>
    <xf numFmtId="0" fontId="8" fillId="3" borderId="38" xfId="0" applyFont="1" applyFill="1" applyBorder="1" applyAlignment="1" applyProtection="1">
      <alignment horizontal="left" vertical="center" wrapText="1"/>
    </xf>
    <xf numFmtId="0" fontId="8" fillId="0" borderId="37"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38" xfId="0" applyFont="1" applyBorder="1" applyAlignment="1" applyProtection="1">
      <alignment horizontal="left" vertical="center" wrapText="1"/>
    </xf>
    <xf numFmtId="0" fontId="16" fillId="0" borderId="35" xfId="0" applyFont="1" applyFill="1" applyBorder="1" applyAlignment="1" applyProtection="1">
      <alignment horizontal="center" vertical="center" wrapText="1"/>
    </xf>
    <xf numFmtId="0" fontId="16" fillId="0" borderId="30" xfId="0" applyFont="1" applyFill="1" applyBorder="1" applyAlignment="1" applyProtection="1">
      <alignment horizontal="center" vertical="center" wrapText="1"/>
    </xf>
    <xf numFmtId="0" fontId="16" fillId="0" borderId="31" xfId="0" applyFont="1" applyFill="1" applyBorder="1" applyAlignment="1" applyProtection="1">
      <alignment horizontal="center" vertical="center" wrapText="1"/>
    </xf>
    <xf numFmtId="0" fontId="8" fillId="0" borderId="3" xfId="0" applyFont="1" applyBorder="1" applyAlignment="1" applyProtection="1">
      <alignment horizontal="center" vertical="center" wrapText="1"/>
    </xf>
    <xf numFmtId="0" fontId="8" fillId="0" borderId="8"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5" fillId="0" borderId="11" xfId="0" applyFont="1" applyFill="1" applyBorder="1" applyAlignment="1" applyProtection="1">
      <alignment horizontal="left" vertical="center" wrapText="1"/>
    </xf>
    <xf numFmtId="0" fontId="5" fillId="0" borderId="11" xfId="0" applyFont="1" applyFill="1" applyBorder="1" applyAlignment="1" applyProtection="1">
      <alignment horizontal="left" vertical="center"/>
    </xf>
    <xf numFmtId="0" fontId="5" fillId="0" borderId="5" xfId="0" applyFont="1" applyFill="1" applyBorder="1" applyAlignment="1" applyProtection="1">
      <alignment horizontal="left" vertical="center"/>
    </xf>
    <xf numFmtId="0" fontId="5" fillId="0" borderId="6" xfId="0" applyFont="1" applyFill="1" applyBorder="1" applyAlignment="1" applyProtection="1">
      <alignment horizontal="left" vertical="center"/>
    </xf>
    <xf numFmtId="0" fontId="5" fillId="0" borderId="7" xfId="0" applyFont="1" applyFill="1" applyBorder="1" applyAlignment="1" applyProtection="1">
      <alignment horizontal="left" vertical="center"/>
    </xf>
    <xf numFmtId="0" fontId="5" fillId="0" borderId="0" xfId="0" applyFont="1" applyFill="1" applyBorder="1" applyAlignment="1" applyProtection="1">
      <alignment horizontal="left" vertical="center"/>
    </xf>
    <xf numFmtId="0" fontId="5" fillId="0" borderId="14" xfId="0" applyFont="1" applyFill="1" applyBorder="1" applyAlignment="1" applyProtection="1">
      <alignment horizontal="left" vertical="center"/>
    </xf>
    <xf numFmtId="0" fontId="10" fillId="2" borderId="3" xfId="0" applyFont="1" applyFill="1" applyBorder="1" applyAlignment="1" applyProtection="1">
      <alignment horizontal="left" vertical="center"/>
    </xf>
    <xf numFmtId="0" fontId="10" fillId="2" borderId="8" xfId="0" applyFont="1" applyFill="1" applyBorder="1" applyAlignment="1" applyProtection="1">
      <alignment horizontal="left" vertical="center"/>
    </xf>
    <xf numFmtId="0" fontId="10" fillId="2" borderId="4" xfId="0" applyFont="1" applyFill="1" applyBorder="1" applyAlignment="1" applyProtection="1">
      <alignment horizontal="left" vertical="center"/>
    </xf>
    <xf numFmtId="0" fontId="5" fillId="0" borderId="11" xfId="0" applyFont="1" applyBorder="1" applyAlignment="1" applyProtection="1">
      <alignment horizontal="left" vertical="center" wrapText="1"/>
    </xf>
    <xf numFmtId="0" fontId="5" fillId="0" borderId="11" xfId="0" applyFont="1" applyBorder="1" applyAlignment="1" applyProtection="1">
      <alignment horizontal="left" vertical="center"/>
    </xf>
    <xf numFmtId="0" fontId="12" fillId="2" borderId="3" xfId="0" applyFont="1" applyFill="1" applyBorder="1" applyAlignment="1" applyProtection="1">
      <alignment horizontal="left" vertical="center"/>
    </xf>
    <xf numFmtId="0" fontId="12" fillId="2" borderId="8" xfId="0" applyFont="1" applyFill="1" applyBorder="1" applyAlignment="1" applyProtection="1">
      <alignment horizontal="left" vertical="center"/>
    </xf>
    <xf numFmtId="0" fontId="12" fillId="2" borderId="4" xfId="0" applyFont="1" applyFill="1" applyBorder="1" applyAlignment="1" applyProtection="1">
      <alignment horizontal="left" vertical="center"/>
    </xf>
    <xf numFmtId="0" fontId="8" fillId="0" borderId="7" xfId="0" applyFont="1" applyFill="1" applyBorder="1" applyAlignment="1" applyProtection="1">
      <alignment horizontal="left" vertical="center" wrapText="1"/>
    </xf>
    <xf numFmtId="0" fontId="29" fillId="0" borderId="2" xfId="0" applyFont="1" applyBorder="1" applyAlignment="1" applyProtection="1">
      <alignment horizontal="left" vertical="center" wrapText="1"/>
    </xf>
    <xf numFmtId="0" fontId="29" fillId="0" borderId="10" xfId="0" applyFont="1" applyBorder="1" applyAlignment="1" applyProtection="1">
      <alignment horizontal="left" vertical="center" wrapText="1"/>
    </xf>
    <xf numFmtId="0" fontId="8" fillId="5" borderId="11" xfId="0" applyFont="1" applyFill="1" applyBorder="1" applyAlignment="1" applyProtection="1">
      <alignment horizontal="center" vertical="center"/>
    </xf>
    <xf numFmtId="0" fontId="3" fillId="0" borderId="2" xfId="0" applyFont="1" applyFill="1" applyBorder="1" applyAlignment="1" applyProtection="1">
      <alignment horizontal="center" vertical="center" textRotation="90"/>
    </xf>
    <xf numFmtId="0" fontId="3" fillId="0" borderId="0" xfId="0" applyFont="1" applyFill="1" applyBorder="1" applyAlignment="1" applyProtection="1">
      <alignment horizontal="center" vertical="center" textRotation="90"/>
    </xf>
    <xf numFmtId="0" fontId="3" fillId="0" borderId="6" xfId="0" applyFont="1" applyFill="1" applyBorder="1" applyAlignment="1" applyProtection="1">
      <alignment horizontal="center" vertical="center" textRotation="90"/>
    </xf>
    <xf numFmtId="0" fontId="5" fillId="2" borderId="3" xfId="0" applyFont="1" applyFill="1" applyBorder="1" applyAlignment="1" applyProtection="1">
      <alignment horizontal="left" vertical="center" wrapText="1"/>
    </xf>
    <xf numFmtId="0" fontId="5" fillId="2" borderId="4" xfId="0" applyFont="1" applyFill="1" applyBorder="1" applyAlignment="1" applyProtection="1">
      <alignment horizontal="left" vertical="center" wrapText="1"/>
    </xf>
    <xf numFmtId="0" fontId="16" fillId="0" borderId="2" xfId="0"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16" fillId="0" borderId="6" xfId="0" applyFont="1" applyFill="1" applyBorder="1" applyAlignment="1" applyProtection="1">
      <alignment horizontal="center" vertical="center" wrapText="1"/>
    </xf>
    <xf numFmtId="0" fontId="5" fillId="0" borderId="8" xfId="0" applyFont="1" applyFill="1" applyBorder="1" applyAlignment="1" applyProtection="1">
      <alignment horizontal="right" vertical="center"/>
    </xf>
    <xf numFmtId="0" fontId="5" fillId="0" borderId="4" xfId="0" applyFont="1" applyFill="1" applyBorder="1" applyAlignment="1" applyProtection="1">
      <alignment horizontal="right" vertical="center"/>
    </xf>
    <xf numFmtId="0" fontId="5" fillId="0" borderId="0" xfId="0" applyFont="1" applyAlignment="1" applyProtection="1">
      <alignment horizontal="left" vertical="center" wrapText="1"/>
    </xf>
    <xf numFmtId="0" fontId="5" fillId="2" borderId="9" xfId="0" applyFont="1" applyFill="1" applyBorder="1" applyAlignment="1" applyProtection="1">
      <alignment horizontal="left" vertical="center" wrapText="1"/>
    </xf>
    <xf numFmtId="0" fontId="5" fillId="2" borderId="12" xfId="0" applyFont="1" applyFill="1" applyBorder="1" applyAlignment="1" applyProtection="1">
      <alignment horizontal="left" vertical="center" wrapText="1"/>
    </xf>
    <xf numFmtId="0" fontId="13" fillId="0" borderId="3" xfId="0" applyFont="1" applyFill="1" applyBorder="1" applyAlignment="1" applyProtection="1">
      <alignment horizontal="center" vertical="center" wrapText="1"/>
    </xf>
    <xf numFmtId="0" fontId="13" fillId="0" borderId="8" xfId="0" applyFont="1" applyFill="1" applyBorder="1" applyAlignment="1" applyProtection="1">
      <alignment horizontal="center" vertical="center" wrapText="1"/>
    </xf>
    <xf numFmtId="0" fontId="7" fillId="0" borderId="3" xfId="0" applyFont="1" applyBorder="1" applyAlignment="1" applyProtection="1">
      <alignment horizontal="left" vertical="center" wrapText="1"/>
    </xf>
    <xf numFmtId="0" fontId="7" fillId="0" borderId="8" xfId="0" applyFont="1" applyBorder="1" applyAlignment="1" applyProtection="1">
      <alignment horizontal="left" vertical="center" wrapText="1"/>
    </xf>
    <xf numFmtId="0" fontId="7" fillId="0" borderId="4" xfId="0" applyFont="1" applyBorder="1" applyAlignment="1" applyProtection="1">
      <alignment horizontal="left" vertical="center" wrapText="1"/>
    </xf>
    <xf numFmtId="0" fontId="8" fillId="0" borderId="3" xfId="0" applyFont="1" applyBorder="1" applyAlignment="1" applyProtection="1">
      <alignment horizontal="left" vertical="center" wrapText="1"/>
    </xf>
    <xf numFmtId="0" fontId="8" fillId="0" borderId="8" xfId="0" applyFont="1" applyBorder="1" applyAlignment="1" applyProtection="1">
      <alignment horizontal="left" vertical="center" wrapText="1"/>
    </xf>
    <xf numFmtId="0" fontId="8" fillId="0" borderId="4" xfId="0" applyFont="1" applyBorder="1" applyAlignment="1" applyProtection="1">
      <alignment horizontal="left" vertical="center" wrapText="1"/>
    </xf>
    <xf numFmtId="0" fontId="30" fillId="0" borderId="3" xfId="0" applyFont="1" applyBorder="1" applyAlignment="1" applyProtection="1">
      <alignment horizontal="left" vertical="center" wrapText="1"/>
    </xf>
    <xf numFmtId="0" fontId="30" fillId="0" borderId="8" xfId="0" applyFont="1" applyBorder="1" applyAlignment="1" applyProtection="1">
      <alignment horizontal="left" vertical="center" wrapText="1"/>
    </xf>
    <xf numFmtId="0" fontId="30" fillId="0" borderId="4" xfId="0" applyFont="1" applyBorder="1" applyAlignment="1" applyProtection="1">
      <alignment horizontal="left" vertical="center" wrapText="1"/>
    </xf>
    <xf numFmtId="0" fontId="8" fillId="5" borderId="11" xfId="0" applyFont="1" applyFill="1" applyBorder="1" applyAlignment="1" applyProtection="1">
      <alignment horizontal="center" vertical="center" wrapText="1"/>
    </xf>
    <xf numFmtId="0" fontId="29" fillId="0" borderId="1" xfId="0" applyFont="1" applyBorder="1" applyAlignment="1" applyProtection="1">
      <alignment horizontal="left" vertical="center" wrapText="1"/>
    </xf>
    <xf numFmtId="0" fontId="1" fillId="0" borderId="3" xfId="0" applyFont="1" applyBorder="1" applyAlignment="1" applyProtection="1">
      <alignment horizontal="center" vertical="center" wrapText="1"/>
    </xf>
    <xf numFmtId="0" fontId="16" fillId="0" borderId="8" xfId="0" applyFont="1" applyBorder="1" applyAlignment="1" applyProtection="1">
      <alignment horizontal="center" vertical="center" wrapText="1"/>
    </xf>
    <xf numFmtId="49" fontId="15" fillId="0" borderId="1" xfId="0" applyNumberFormat="1" applyFont="1" applyBorder="1" applyAlignment="1" applyProtection="1">
      <alignment horizontal="center" vertical="center" wrapText="1"/>
    </xf>
    <xf numFmtId="49" fontId="15" fillId="0" borderId="2" xfId="0" applyNumberFormat="1" applyFont="1" applyBorder="1" applyAlignment="1" applyProtection="1">
      <alignment horizontal="center" vertical="center" wrapText="1"/>
    </xf>
    <xf numFmtId="49" fontId="15" fillId="0" borderId="10" xfId="0" applyNumberFormat="1" applyFont="1" applyBorder="1" applyAlignment="1" applyProtection="1">
      <alignment horizontal="center" vertical="center" wrapText="1"/>
    </xf>
    <xf numFmtId="49" fontId="15" fillId="0" borderId="5" xfId="0" applyNumberFormat="1" applyFont="1" applyBorder="1" applyAlignment="1" applyProtection="1">
      <alignment horizontal="center" vertical="center" wrapText="1"/>
    </xf>
    <xf numFmtId="49" fontId="15" fillId="0" borderId="6" xfId="0" applyNumberFormat="1" applyFont="1" applyBorder="1" applyAlignment="1" applyProtection="1">
      <alignment horizontal="center" vertical="center" wrapText="1"/>
    </xf>
    <xf numFmtId="49" fontId="15" fillId="0" borderId="7" xfId="0" applyNumberFormat="1" applyFont="1" applyBorder="1" applyAlignment="1" applyProtection="1">
      <alignment horizontal="center" vertical="center" wrapText="1"/>
    </xf>
    <xf numFmtId="4" fontId="2" fillId="2" borderId="2" xfId="0" applyNumberFormat="1" applyFont="1" applyFill="1" applyBorder="1" applyAlignment="1" applyProtection="1">
      <alignment horizontal="right" vertical="center"/>
    </xf>
    <xf numFmtId="4" fontId="2" fillId="2" borderId="10" xfId="0" applyNumberFormat="1" applyFont="1" applyFill="1" applyBorder="1" applyAlignment="1" applyProtection="1">
      <alignment horizontal="right" vertical="center"/>
    </xf>
    <xf numFmtId="0" fontId="2" fillId="0" borderId="3" xfId="0" applyFont="1" applyBorder="1" applyAlignment="1" applyProtection="1">
      <alignment horizontal="left" vertical="center" wrapText="1"/>
    </xf>
    <xf numFmtId="0" fontId="2" fillId="0" borderId="8" xfId="0" applyFont="1" applyBorder="1" applyAlignment="1" applyProtection="1">
      <alignment horizontal="left" vertical="center" wrapText="1"/>
    </xf>
    <xf numFmtId="0" fontId="2" fillId="0" borderId="4" xfId="0" applyFont="1" applyBorder="1" applyAlignment="1" applyProtection="1">
      <alignment horizontal="left" vertical="center" wrapText="1"/>
    </xf>
  </cellXfs>
  <cellStyles count="1">
    <cellStyle name="Standard" xfId="0" builtinId="0"/>
  </cellStyles>
  <dxfs count="0"/>
  <tableStyles count="1" defaultTableStyle="TableStyleMedium2" defaultPivotStyle="PivotStyleLight16">
    <tableStyle name="Invisible" pivot="0" table="0" count="0" xr9:uid="{111E0108-F22C-43D7-9F74-8A0095EA30FF}"/>
  </tableStyles>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FFDA8-E2F0-4EB7-B789-27A697943496}">
  <sheetPr>
    <tabColor rgb="FFFFFF99"/>
  </sheetPr>
  <dimension ref="A1:D26"/>
  <sheetViews>
    <sheetView tabSelected="1" zoomScaleNormal="100" workbookViewId="0">
      <selection activeCell="D18" sqref="D18"/>
    </sheetView>
  </sheetViews>
  <sheetFormatPr baseColWidth="10" defaultColWidth="11.44140625" defaultRowHeight="13.8" x14ac:dyDescent="0.3"/>
  <cols>
    <col min="1" max="1" width="3.44140625" style="4" customWidth="1"/>
    <col min="2" max="2" width="46.44140625" style="4" customWidth="1"/>
    <col min="3" max="6" width="15.44140625" style="4" customWidth="1"/>
    <col min="7" max="16384" width="11.44140625" style="4"/>
  </cols>
  <sheetData>
    <row r="1" spans="1:4" s="2" customFormat="1" ht="21.75" customHeight="1" x14ac:dyDescent="0.3">
      <c r="A1" s="181" t="s">
        <v>70</v>
      </c>
      <c r="B1" s="182"/>
      <c r="C1" s="1" t="s">
        <v>0</v>
      </c>
      <c r="D1" s="11" t="s">
        <v>57</v>
      </c>
    </row>
    <row r="2" spans="1:4" s="2" customFormat="1" ht="21.75" customHeight="1" x14ac:dyDescent="0.3">
      <c r="A2" s="26"/>
      <c r="B2" s="27"/>
      <c r="C2" s="3" t="s">
        <v>1</v>
      </c>
      <c r="D2" s="169" t="s">
        <v>147</v>
      </c>
    </row>
    <row r="3" spans="1:4" ht="29.25" customHeight="1" x14ac:dyDescent="0.3">
      <c r="A3" s="190" t="s">
        <v>135</v>
      </c>
      <c r="B3" s="191"/>
      <c r="C3" s="191"/>
      <c r="D3" s="192"/>
    </row>
    <row r="4" spans="1:4" s="5" customFormat="1" ht="25.5" customHeight="1" x14ac:dyDescent="0.3">
      <c r="A4" s="188" t="s">
        <v>2</v>
      </c>
      <c r="B4" s="193" t="s">
        <v>33</v>
      </c>
      <c r="C4" s="194"/>
      <c r="D4" s="200" t="s">
        <v>32</v>
      </c>
    </row>
    <row r="5" spans="1:4" s="2" customFormat="1" ht="25.5" customHeight="1" x14ac:dyDescent="0.3">
      <c r="A5" s="189"/>
      <c r="B5" s="195"/>
      <c r="C5" s="196"/>
      <c r="D5" s="200"/>
    </row>
    <row r="6" spans="1:4" ht="17.25" customHeight="1" x14ac:dyDescent="0.3">
      <c r="A6" s="8">
        <v>1</v>
      </c>
      <c r="B6" s="199" t="s">
        <v>92</v>
      </c>
      <c r="C6" s="199"/>
      <c r="D6" s="7"/>
    </row>
    <row r="7" spans="1:4" ht="17.25" customHeight="1" x14ac:dyDescent="0.3">
      <c r="A7" s="36" t="s">
        <v>93</v>
      </c>
      <c r="B7" s="201" t="s">
        <v>86</v>
      </c>
      <c r="C7" s="202"/>
      <c r="D7" s="38">
        <f>'Honorarermittlung A+B'!R$39</f>
        <v>234194.75</v>
      </c>
    </row>
    <row r="8" spans="1:4" ht="17.25" customHeight="1" x14ac:dyDescent="0.3">
      <c r="A8" s="37" t="s">
        <v>94</v>
      </c>
      <c r="B8" s="201" t="s">
        <v>87</v>
      </c>
      <c r="C8" s="202"/>
      <c r="D8" s="38">
        <f>'Honorarermittlung A+B'!T$39</f>
        <v>364247.38</v>
      </c>
    </row>
    <row r="9" spans="1:4" ht="17.25" customHeight="1" x14ac:dyDescent="0.3">
      <c r="A9" s="36" t="s">
        <v>95</v>
      </c>
      <c r="B9" s="201" t="s">
        <v>88</v>
      </c>
      <c r="C9" s="202"/>
      <c r="D9" s="38">
        <f>'Honorarermittlung A+B'!V$39</f>
        <v>364247.38</v>
      </c>
    </row>
    <row r="10" spans="1:4" ht="17.25" customHeight="1" x14ac:dyDescent="0.3">
      <c r="A10" s="37" t="s">
        <v>96</v>
      </c>
      <c r="B10" s="201" t="s">
        <v>89</v>
      </c>
      <c r="C10" s="202"/>
      <c r="D10" s="38">
        <f>'Honorarermittlung A+B'!X$39</f>
        <v>162288.69</v>
      </c>
    </row>
    <row r="11" spans="1:4" ht="17.25" customHeight="1" x14ac:dyDescent="0.3">
      <c r="A11" s="36" t="s">
        <v>97</v>
      </c>
      <c r="B11" s="201" t="s">
        <v>90</v>
      </c>
      <c r="C11" s="202"/>
      <c r="D11" s="38">
        <f>'Honorarermittlung A+B'!Z$39</f>
        <v>162288.69</v>
      </c>
    </row>
    <row r="12" spans="1:4" ht="17.25" customHeight="1" x14ac:dyDescent="0.3">
      <c r="A12" s="36" t="s">
        <v>98</v>
      </c>
      <c r="B12" s="201" t="s">
        <v>91</v>
      </c>
      <c r="C12" s="202"/>
      <c r="D12" s="38">
        <f>'Honorarermittlung A+B'!AB$39</f>
        <v>278828.87</v>
      </c>
    </row>
    <row r="13" spans="1:4" ht="17.25" customHeight="1" x14ac:dyDescent="0.3">
      <c r="A13" s="41">
        <v>1</v>
      </c>
      <c r="B13" s="203" t="s">
        <v>99</v>
      </c>
      <c r="C13" s="203"/>
      <c r="D13" s="42">
        <f>SUM(D7:D12)</f>
        <v>1566095.76</v>
      </c>
    </row>
    <row r="14" spans="1:4" ht="17.25" customHeight="1" x14ac:dyDescent="0.3">
      <c r="A14" s="8">
        <v>2</v>
      </c>
      <c r="B14" s="197" t="s">
        <v>60</v>
      </c>
      <c r="C14" s="198"/>
      <c r="D14" s="15">
        <f>TA_Besondere_Leistungen!F17</f>
        <v>0</v>
      </c>
    </row>
    <row r="15" spans="1:4" s="6" customFormat="1" ht="19.5" customHeight="1" x14ac:dyDescent="0.3">
      <c r="A15" s="29" t="s">
        <v>29</v>
      </c>
      <c r="B15" s="28" t="s">
        <v>54</v>
      </c>
      <c r="C15" s="40" t="s">
        <v>65</v>
      </c>
      <c r="D15" s="39">
        <f>SUM(D13:D14)</f>
        <v>1566095.76</v>
      </c>
    </row>
    <row r="16" spans="1:4" s="13" customFormat="1" ht="19.5" customHeight="1" x14ac:dyDescent="0.3">
      <c r="A16" s="33" t="s">
        <v>30</v>
      </c>
      <c r="B16" s="174" t="s">
        <v>44</v>
      </c>
      <c r="C16" s="175"/>
      <c r="D16" s="16"/>
    </row>
    <row r="17" spans="1:4" s="13" customFormat="1" ht="17.25" customHeight="1" x14ac:dyDescent="0.3">
      <c r="A17" s="34" t="s">
        <v>45</v>
      </c>
      <c r="B17" s="179" t="s">
        <v>66</v>
      </c>
      <c r="C17" s="180"/>
      <c r="D17" s="17"/>
    </row>
    <row r="18" spans="1:4" s="13" customFormat="1" ht="17.25" customHeight="1" x14ac:dyDescent="0.3">
      <c r="A18" s="34" t="s">
        <v>53</v>
      </c>
      <c r="B18" s="30" t="s">
        <v>67</v>
      </c>
      <c r="C18" s="31"/>
      <c r="D18" s="44">
        <v>0</v>
      </c>
    </row>
    <row r="19" spans="1:4" s="13" customFormat="1" ht="25.5" customHeight="1" x14ac:dyDescent="0.3">
      <c r="A19" s="35"/>
      <c r="B19" s="25" t="s">
        <v>68</v>
      </c>
      <c r="C19" s="21"/>
      <c r="D19" s="15">
        <f>D15*C19</f>
        <v>0</v>
      </c>
    </row>
    <row r="20" spans="1:4" s="13" customFormat="1" ht="17.25" customHeight="1" x14ac:dyDescent="0.3">
      <c r="A20" s="34" t="s">
        <v>46</v>
      </c>
      <c r="B20" s="18" t="s">
        <v>69</v>
      </c>
      <c r="C20" s="32"/>
      <c r="D20" s="15"/>
    </row>
    <row r="21" spans="1:4" s="13" customFormat="1" ht="5.25" customHeight="1" x14ac:dyDescent="0.3">
      <c r="A21" s="176"/>
      <c r="B21" s="176"/>
      <c r="C21" s="176"/>
      <c r="D21" s="176"/>
    </row>
    <row r="22" spans="1:4" s="13" customFormat="1" ht="17.25" customHeight="1" x14ac:dyDescent="0.3">
      <c r="A22" s="33" t="s">
        <v>31</v>
      </c>
      <c r="B22" s="177" t="s">
        <v>47</v>
      </c>
      <c r="C22" s="178"/>
      <c r="D22" s="15">
        <f>D15+D18+D19</f>
        <v>1566095.76</v>
      </c>
    </row>
    <row r="23" spans="1:4" s="13" customFormat="1" ht="19.5" customHeight="1" x14ac:dyDescent="0.3">
      <c r="A23" s="186" t="s">
        <v>48</v>
      </c>
      <c r="B23" s="187"/>
      <c r="C23" s="22">
        <v>0.19</v>
      </c>
      <c r="D23" s="15">
        <f>D22*C23</f>
        <v>297558.19</v>
      </c>
    </row>
    <row r="24" spans="1:4" s="20" customFormat="1" ht="19.5" customHeight="1" x14ac:dyDescent="0.3">
      <c r="A24" s="183" t="s">
        <v>55</v>
      </c>
      <c r="B24" s="184"/>
      <c r="C24" s="185"/>
      <c r="D24" s="19">
        <f>D22+D23</f>
        <v>1863653.95</v>
      </c>
    </row>
    <row r="25" spans="1:4" s="12" customFormat="1" ht="24.75" customHeight="1" x14ac:dyDescent="0.3">
      <c r="A25" s="170"/>
      <c r="B25" s="170"/>
      <c r="C25" s="170"/>
      <c r="D25" s="170"/>
    </row>
    <row r="26" spans="1:4" s="14" customFormat="1" ht="24.75" customHeight="1" x14ac:dyDescent="0.3">
      <c r="A26" s="171" t="s">
        <v>56</v>
      </c>
      <c r="B26" s="172"/>
      <c r="C26" s="172"/>
      <c r="D26" s="173"/>
    </row>
  </sheetData>
  <sheetProtection algorithmName="SHA-512" hashValue="31yHbQkaXSW5OAyaGSac7UbDtm1PRBYDrjyt6eJOzJLpjqN9FBjWp+qmvcerRTfIo2bPXUCynjIyMHQ6f9DW2w==" saltValue="eR6CDSVU3GKoXxQrCD/hQw==" spinCount="100000" sheet="1" selectLockedCells="1"/>
  <mergeCells count="22">
    <mergeCell ref="A1:B1"/>
    <mergeCell ref="A24:C24"/>
    <mergeCell ref="A23:B23"/>
    <mergeCell ref="A4:A5"/>
    <mergeCell ref="A3:D3"/>
    <mergeCell ref="B4:C5"/>
    <mergeCell ref="B14:C14"/>
    <mergeCell ref="B6:C6"/>
    <mergeCell ref="D4:D5"/>
    <mergeCell ref="B7:C7"/>
    <mergeCell ref="B11:C11"/>
    <mergeCell ref="B13:C13"/>
    <mergeCell ref="B8:C8"/>
    <mergeCell ref="B9:C9"/>
    <mergeCell ref="B10:C10"/>
    <mergeCell ref="B12:C12"/>
    <mergeCell ref="A25:D25"/>
    <mergeCell ref="A26:D26"/>
    <mergeCell ref="B16:C16"/>
    <mergeCell ref="A21:D21"/>
    <mergeCell ref="B22:C22"/>
    <mergeCell ref="B17:C17"/>
  </mergeCells>
  <phoneticPr fontId="7" type="noConversion"/>
  <pageMargins left="0.51181102362204722" right="0.51181102362204722" top="0.98425196850393704" bottom="0.39370078740157483" header="0.59055118110236227" footer="0.11811023622047245"/>
  <pageSetup orientation="landscape" r:id="rId1"/>
  <headerFooter>
    <oddHeader>&amp;R&amp;"-,Fett"&amp;12Honorarübersicht</oddHeader>
    <oddFooter>&amp;C&amp;8Seite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32321-2E4D-4F12-887D-8322AE4E4F85}">
  <sheetPr>
    <tabColor rgb="FFFFFF99"/>
    <pageSetUpPr fitToPage="1"/>
  </sheetPr>
  <dimension ref="A1:AC50"/>
  <sheetViews>
    <sheetView zoomScaleNormal="100" zoomScaleSheetLayoutView="80" workbookViewId="0">
      <selection activeCell="B34" sqref="B34"/>
    </sheetView>
  </sheetViews>
  <sheetFormatPr baseColWidth="10" defaultColWidth="11.44140625" defaultRowHeight="13.8" x14ac:dyDescent="0.3"/>
  <cols>
    <col min="1" max="1" width="5.5546875" style="103" customWidth="1"/>
    <col min="2" max="16" width="4.44140625" style="104" customWidth="1"/>
    <col min="17" max="28" width="16.109375" style="4" customWidth="1"/>
    <col min="29" max="16384" width="11.44140625" style="4"/>
  </cols>
  <sheetData>
    <row r="1" spans="1:29" s="2" customFormat="1" ht="18.75" customHeight="1" x14ac:dyDescent="0.3">
      <c r="A1" s="237" t="s">
        <v>61</v>
      </c>
      <c r="B1" s="238"/>
      <c r="C1" s="238"/>
      <c r="D1" s="238"/>
      <c r="E1" s="238"/>
      <c r="F1" s="238"/>
      <c r="G1" s="238"/>
      <c r="H1" s="238"/>
      <c r="I1" s="238"/>
      <c r="J1" s="238"/>
      <c r="K1" s="238"/>
      <c r="L1" s="238"/>
      <c r="M1" s="238"/>
      <c r="N1" s="238"/>
      <c r="O1" s="238"/>
      <c r="P1" s="239"/>
      <c r="Q1" s="1" t="s">
        <v>0</v>
      </c>
      <c r="R1" s="45" t="s">
        <v>58</v>
      </c>
      <c r="S1" s="127"/>
      <c r="T1" s="127"/>
      <c r="U1" s="127"/>
      <c r="V1" s="127"/>
      <c r="W1" s="127"/>
      <c r="X1" s="127"/>
      <c r="Y1" s="127"/>
      <c r="Z1" s="127"/>
      <c r="AA1" s="127"/>
      <c r="AB1" s="127"/>
    </row>
    <row r="2" spans="1:29" s="2" customFormat="1" ht="18.75" customHeight="1" x14ac:dyDescent="0.3">
      <c r="A2" s="240"/>
      <c r="B2" s="241"/>
      <c r="C2" s="241"/>
      <c r="D2" s="241"/>
      <c r="E2" s="241"/>
      <c r="F2" s="241"/>
      <c r="G2" s="241"/>
      <c r="H2" s="241"/>
      <c r="I2" s="241"/>
      <c r="J2" s="241"/>
      <c r="K2" s="241"/>
      <c r="L2" s="241"/>
      <c r="M2" s="241"/>
      <c r="N2" s="241"/>
      <c r="O2" s="241"/>
      <c r="P2" s="242"/>
      <c r="Q2" s="3" t="s">
        <v>1</v>
      </c>
      <c r="R2" s="23" t="str">
        <f>Honorarübersicht!D2</f>
        <v>47-26-5005</v>
      </c>
      <c r="S2" s="127"/>
      <c r="T2" s="127"/>
      <c r="U2" s="127"/>
      <c r="V2" s="127"/>
      <c r="W2" s="127"/>
      <c r="X2" s="127"/>
      <c r="Y2" s="127"/>
      <c r="Z2" s="127"/>
      <c r="AA2" s="127"/>
      <c r="AB2" s="127"/>
    </row>
    <row r="3" spans="1:29" ht="30" customHeight="1" x14ac:dyDescent="0.3">
      <c r="A3" s="190" t="str">
        <f>Honorarübersicht!A3</f>
        <v>Projekt:  A.08943.0
Fachlanung BTA Tunnelkette „Universität“ und „Wersten“ Lph 1,2,3,5,6</v>
      </c>
      <c r="B3" s="191"/>
      <c r="C3" s="288"/>
      <c r="D3" s="288"/>
      <c r="E3" s="288"/>
      <c r="F3" s="288"/>
      <c r="G3" s="288"/>
      <c r="H3" s="288"/>
      <c r="I3" s="288"/>
      <c r="J3" s="288"/>
      <c r="K3" s="288"/>
      <c r="L3" s="288"/>
      <c r="M3" s="288"/>
      <c r="N3" s="288"/>
      <c r="O3" s="288"/>
      <c r="P3" s="288"/>
      <c r="Q3" s="288"/>
      <c r="R3" s="289"/>
      <c r="S3" s="127"/>
      <c r="T3" s="127"/>
      <c r="U3" s="127"/>
      <c r="V3" s="127"/>
      <c r="W3" s="127"/>
      <c r="X3" s="127"/>
      <c r="Y3" s="127"/>
      <c r="Z3" s="127"/>
      <c r="AA3" s="127"/>
      <c r="AB3" s="127"/>
    </row>
    <row r="4" spans="1:29" ht="24" customHeight="1" x14ac:dyDescent="0.3">
      <c r="A4" s="291" t="s">
        <v>2</v>
      </c>
      <c r="B4" s="296" t="s">
        <v>52</v>
      </c>
      <c r="C4" s="296"/>
      <c r="D4" s="296"/>
      <c r="E4" s="296"/>
      <c r="F4" s="296"/>
      <c r="G4" s="296"/>
      <c r="H4" s="296"/>
      <c r="I4" s="296"/>
      <c r="J4" s="296"/>
      <c r="K4" s="296"/>
      <c r="L4" s="296"/>
      <c r="M4" s="296"/>
      <c r="N4" s="296"/>
      <c r="O4" s="296"/>
      <c r="P4" s="155" t="s">
        <v>101</v>
      </c>
      <c r="Q4" s="294" t="s">
        <v>125</v>
      </c>
      <c r="R4" s="295"/>
      <c r="S4" s="127"/>
      <c r="T4" s="127"/>
      <c r="U4" s="127"/>
      <c r="V4" s="127"/>
      <c r="W4" s="127"/>
      <c r="X4" s="127"/>
      <c r="Y4" s="127"/>
      <c r="Z4" s="127"/>
      <c r="AA4" s="127"/>
      <c r="AB4" s="127"/>
      <c r="AC4" s="128"/>
    </row>
    <row r="5" spans="1:29" ht="15" customHeight="1" x14ac:dyDescent="0.3">
      <c r="A5" s="292"/>
      <c r="B5" s="297"/>
      <c r="C5" s="297"/>
      <c r="D5" s="297"/>
      <c r="E5" s="297"/>
      <c r="F5" s="297"/>
      <c r="G5" s="297"/>
      <c r="H5" s="297"/>
      <c r="I5" s="297"/>
      <c r="J5" s="297"/>
      <c r="K5" s="297"/>
      <c r="L5" s="297"/>
      <c r="M5" s="297"/>
      <c r="N5" s="297"/>
      <c r="O5" s="297"/>
      <c r="P5" s="155"/>
      <c r="Q5" s="303" t="s">
        <v>112</v>
      </c>
      <c r="R5" s="303"/>
      <c r="S5" s="127"/>
      <c r="T5" s="127"/>
      <c r="U5" s="127"/>
      <c r="V5" s="127"/>
      <c r="W5" s="127"/>
      <c r="X5" s="127"/>
      <c r="Y5" s="127"/>
      <c r="Z5" s="127"/>
      <c r="AA5" s="127"/>
      <c r="AB5" s="127"/>
      <c r="AC5" s="128"/>
    </row>
    <row r="6" spans="1:29" ht="15" customHeight="1" thickBot="1" x14ac:dyDescent="0.35">
      <c r="A6" s="292"/>
      <c r="B6" s="297"/>
      <c r="C6" s="297"/>
      <c r="D6" s="297"/>
      <c r="E6" s="297"/>
      <c r="F6" s="297"/>
      <c r="G6" s="297"/>
      <c r="H6" s="297"/>
      <c r="I6" s="297"/>
      <c r="J6" s="297"/>
      <c r="K6" s="297"/>
      <c r="L6" s="297"/>
      <c r="M6" s="297"/>
      <c r="N6" s="297"/>
      <c r="O6" s="297"/>
      <c r="P6" s="163"/>
      <c r="Q6" s="302" t="s">
        <v>113</v>
      </c>
      <c r="R6" s="302"/>
      <c r="S6" s="127"/>
      <c r="T6" s="127"/>
      <c r="U6" s="127"/>
      <c r="V6" s="127"/>
      <c r="W6" s="127"/>
      <c r="X6" s="127"/>
      <c r="Y6" s="127"/>
      <c r="Z6" s="127"/>
      <c r="AA6" s="127"/>
      <c r="AB6" s="127"/>
      <c r="AC6" s="128"/>
    </row>
    <row r="7" spans="1:29" ht="12.75" customHeight="1" x14ac:dyDescent="0.3">
      <c r="A7" s="293"/>
      <c r="B7" s="298"/>
      <c r="C7" s="298"/>
      <c r="D7" s="298"/>
      <c r="E7" s="298"/>
      <c r="F7" s="298"/>
      <c r="G7" s="298"/>
      <c r="H7" s="298"/>
      <c r="I7" s="298"/>
      <c r="J7" s="298"/>
      <c r="K7" s="298"/>
      <c r="L7" s="298"/>
      <c r="M7" s="298"/>
      <c r="N7" s="298"/>
      <c r="O7" s="298"/>
      <c r="P7" s="129"/>
      <c r="Q7" s="219" t="s">
        <v>3</v>
      </c>
      <c r="R7" s="205" t="s">
        <v>3</v>
      </c>
      <c r="S7" s="219" t="s">
        <v>3</v>
      </c>
      <c r="T7" s="205" t="s">
        <v>3</v>
      </c>
      <c r="U7" s="219" t="s">
        <v>3</v>
      </c>
      <c r="V7" s="205" t="s">
        <v>3</v>
      </c>
      <c r="W7" s="219" t="s">
        <v>3</v>
      </c>
      <c r="X7" s="205" t="s">
        <v>3</v>
      </c>
      <c r="Y7" s="219" t="s">
        <v>3</v>
      </c>
      <c r="Z7" s="205" t="s">
        <v>3</v>
      </c>
      <c r="AA7" s="204" t="s">
        <v>3</v>
      </c>
      <c r="AB7" s="205" t="s">
        <v>3</v>
      </c>
    </row>
    <row r="8" spans="1:29" ht="38.25" customHeight="1" x14ac:dyDescent="0.3">
      <c r="A8" s="299" t="s">
        <v>114</v>
      </c>
      <c r="B8" s="299"/>
      <c r="C8" s="299"/>
      <c r="D8" s="299"/>
      <c r="E8" s="299"/>
      <c r="F8" s="299"/>
      <c r="G8" s="299"/>
      <c r="H8" s="299"/>
      <c r="I8" s="299"/>
      <c r="J8" s="299"/>
      <c r="K8" s="299"/>
      <c r="L8" s="299"/>
      <c r="M8" s="299"/>
      <c r="N8" s="299"/>
      <c r="O8" s="299"/>
      <c r="P8" s="300"/>
      <c r="Q8" s="290" t="s">
        <v>115</v>
      </c>
      <c r="R8" s="290"/>
      <c r="S8" s="290" t="s">
        <v>116</v>
      </c>
      <c r="T8" s="290"/>
      <c r="U8" s="315" t="s">
        <v>117</v>
      </c>
      <c r="V8" s="315"/>
      <c r="W8" s="315" t="s">
        <v>118</v>
      </c>
      <c r="X8" s="315"/>
      <c r="Y8" s="315" t="s">
        <v>119</v>
      </c>
      <c r="Z8" s="315"/>
      <c r="AA8" s="206" t="s">
        <v>120</v>
      </c>
      <c r="AB8" s="207"/>
    </row>
    <row r="9" spans="1:29" s="2" customFormat="1" ht="17.25" customHeight="1" x14ac:dyDescent="0.3">
      <c r="A9" s="46">
        <v>1</v>
      </c>
      <c r="B9" s="254" t="s">
        <v>72</v>
      </c>
      <c r="C9" s="255"/>
      <c r="D9" s="255"/>
      <c r="E9" s="255"/>
      <c r="F9" s="255"/>
      <c r="G9" s="255"/>
      <c r="H9" s="255"/>
      <c r="I9" s="255"/>
      <c r="J9" s="255"/>
      <c r="K9" s="255"/>
      <c r="L9" s="255"/>
      <c r="M9" s="255"/>
      <c r="N9" s="255"/>
      <c r="O9" s="255"/>
      <c r="P9" s="256"/>
      <c r="Q9" s="164">
        <f>1.97*2000000</f>
        <v>3940000</v>
      </c>
      <c r="R9" s="47"/>
      <c r="S9" s="168">
        <f>1.97*3500000</f>
        <v>6895000</v>
      </c>
      <c r="T9" s="47"/>
      <c r="U9" s="168">
        <f>1.97*3500000</f>
        <v>6895000</v>
      </c>
      <c r="V9" s="47"/>
      <c r="W9" s="165">
        <f>1.97*1250000</f>
        <v>2462500</v>
      </c>
      <c r="X9" s="47"/>
      <c r="Y9" s="165">
        <f>1.97*1250000</f>
        <v>2462500</v>
      </c>
      <c r="Z9" s="47"/>
      <c r="AA9" s="168">
        <f>1.97*2500000</f>
        <v>4925000</v>
      </c>
      <c r="AB9" s="47"/>
    </row>
    <row r="10" spans="1:29" s="2" customFormat="1" ht="17.25" customHeight="1" thickBot="1" x14ac:dyDescent="0.35">
      <c r="A10" s="48" t="s">
        <v>17</v>
      </c>
      <c r="B10" s="251" t="s">
        <v>121</v>
      </c>
      <c r="C10" s="252"/>
      <c r="D10" s="252"/>
      <c r="E10" s="252"/>
      <c r="F10" s="252"/>
      <c r="G10" s="252"/>
      <c r="H10" s="252"/>
      <c r="I10" s="252"/>
      <c r="J10" s="252"/>
      <c r="K10" s="252"/>
      <c r="L10" s="252"/>
      <c r="M10" s="252"/>
      <c r="N10" s="252"/>
      <c r="O10" s="252"/>
      <c r="P10" s="253"/>
      <c r="Q10" s="132">
        <v>0</v>
      </c>
      <c r="R10" s="50"/>
      <c r="S10" s="49">
        <v>0</v>
      </c>
      <c r="T10" s="50"/>
      <c r="U10" s="49">
        <v>0</v>
      </c>
      <c r="V10" s="50"/>
      <c r="W10" s="49">
        <v>0</v>
      </c>
      <c r="X10" s="50"/>
      <c r="Y10" s="49">
        <v>0</v>
      </c>
      <c r="Z10" s="50"/>
      <c r="AA10" s="49">
        <v>0</v>
      </c>
      <c r="AB10" s="50"/>
    </row>
    <row r="11" spans="1:29" s="107" customFormat="1" ht="17.25" customHeight="1" thickBot="1" x14ac:dyDescent="0.35">
      <c r="A11" s="51">
        <v>3</v>
      </c>
      <c r="B11" s="250" t="s">
        <v>73</v>
      </c>
      <c r="C11" s="250"/>
      <c r="D11" s="250"/>
      <c r="E11" s="250"/>
      <c r="F11" s="250"/>
      <c r="G11" s="250"/>
      <c r="H11" s="250"/>
      <c r="I11" s="250"/>
      <c r="J11" s="250"/>
      <c r="K11" s="250"/>
      <c r="L11" s="250"/>
      <c r="M11" s="250"/>
      <c r="N11" s="250"/>
      <c r="O11" s="250"/>
      <c r="P11" s="250"/>
      <c r="Q11" s="133">
        <f>Q9</f>
        <v>3940000</v>
      </c>
      <c r="R11" s="53"/>
      <c r="S11" s="52">
        <f>S9</f>
        <v>6895000</v>
      </c>
      <c r="T11" s="53"/>
      <c r="U11" s="52">
        <f>U9</f>
        <v>6895000</v>
      </c>
      <c r="V11" s="53"/>
      <c r="W11" s="52">
        <f t="shared" ref="W11" si="0">W9</f>
        <v>2462500</v>
      </c>
      <c r="X11" s="53"/>
      <c r="Y11" s="52">
        <f t="shared" ref="Y11" si="1">Y9</f>
        <v>2462500</v>
      </c>
      <c r="Z11" s="53"/>
      <c r="AA11" s="52">
        <f>AA9</f>
        <v>4925000</v>
      </c>
      <c r="AB11" s="53"/>
    </row>
    <row r="12" spans="1:29" s="2" customFormat="1" ht="27" customHeight="1" x14ac:dyDescent="0.3">
      <c r="A12" s="54">
        <v>4</v>
      </c>
      <c r="B12" s="247" t="s">
        <v>41</v>
      </c>
      <c r="C12" s="248"/>
      <c r="D12" s="248"/>
      <c r="E12" s="248"/>
      <c r="F12" s="248"/>
      <c r="G12" s="248"/>
      <c r="H12" s="248"/>
      <c r="I12" s="248"/>
      <c r="J12" s="248"/>
      <c r="K12" s="248"/>
      <c r="L12" s="248"/>
      <c r="M12" s="248"/>
      <c r="N12" s="248"/>
      <c r="O12" s="248"/>
      <c r="P12" s="249"/>
      <c r="Q12" s="134">
        <v>0</v>
      </c>
      <c r="R12" s="50"/>
      <c r="S12" s="55">
        <v>0</v>
      </c>
      <c r="T12" s="50"/>
      <c r="U12" s="55">
        <v>0</v>
      </c>
      <c r="V12" s="50"/>
      <c r="W12" s="55">
        <v>0</v>
      </c>
      <c r="X12" s="50"/>
      <c r="Y12" s="55">
        <v>0</v>
      </c>
      <c r="Z12" s="50"/>
      <c r="AA12" s="55">
        <v>0</v>
      </c>
      <c r="AB12" s="50"/>
    </row>
    <row r="13" spans="1:29" s="2" customFormat="1" ht="17.25" customHeight="1" x14ac:dyDescent="0.3">
      <c r="A13" s="54" t="s">
        <v>4</v>
      </c>
      <c r="B13" s="246" t="s">
        <v>74</v>
      </c>
      <c r="C13" s="246"/>
      <c r="D13" s="246"/>
      <c r="E13" s="246"/>
      <c r="F13" s="246"/>
      <c r="G13" s="246"/>
      <c r="H13" s="246"/>
      <c r="I13" s="246"/>
      <c r="J13" s="246"/>
      <c r="K13" s="246"/>
      <c r="L13" s="246"/>
      <c r="M13" s="246"/>
      <c r="N13" s="246"/>
      <c r="O13" s="246"/>
      <c r="P13" s="246"/>
      <c r="Q13" s="131">
        <v>0</v>
      </c>
      <c r="R13" s="50"/>
      <c r="S13" s="56">
        <v>0</v>
      </c>
      <c r="T13" s="50"/>
      <c r="U13" s="56">
        <v>0</v>
      </c>
      <c r="V13" s="50"/>
      <c r="W13" s="56">
        <v>0</v>
      </c>
      <c r="X13" s="50"/>
      <c r="Y13" s="56">
        <v>0</v>
      </c>
      <c r="Z13" s="50"/>
      <c r="AA13" s="56">
        <v>0</v>
      </c>
      <c r="AB13" s="50"/>
    </row>
    <row r="14" spans="1:29" s="2" customFormat="1" ht="17.25" customHeight="1" thickBot="1" x14ac:dyDescent="0.35">
      <c r="A14" s="54" t="s">
        <v>18</v>
      </c>
      <c r="B14" s="246" t="s">
        <v>75</v>
      </c>
      <c r="C14" s="246"/>
      <c r="D14" s="246"/>
      <c r="E14" s="246"/>
      <c r="F14" s="246"/>
      <c r="G14" s="246"/>
      <c r="H14" s="246"/>
      <c r="I14" s="246"/>
      <c r="J14" s="246"/>
      <c r="K14" s="246"/>
      <c r="L14" s="246"/>
      <c r="M14" s="246"/>
      <c r="N14" s="246"/>
      <c r="O14" s="246"/>
      <c r="P14" s="246"/>
      <c r="Q14" s="132">
        <v>0</v>
      </c>
      <c r="R14" s="50"/>
      <c r="S14" s="49">
        <v>0</v>
      </c>
      <c r="T14" s="50"/>
      <c r="U14" s="49">
        <v>0</v>
      </c>
      <c r="V14" s="50"/>
      <c r="W14" s="49">
        <v>0</v>
      </c>
      <c r="X14" s="50"/>
      <c r="Y14" s="49">
        <v>0</v>
      </c>
      <c r="Z14" s="50"/>
      <c r="AA14" s="49">
        <v>0</v>
      </c>
      <c r="AB14" s="50"/>
    </row>
    <row r="15" spans="1:29" s="107" customFormat="1" ht="17.25" customHeight="1" thickBot="1" x14ac:dyDescent="0.35">
      <c r="A15" s="57">
        <v>5</v>
      </c>
      <c r="B15" s="243" t="s">
        <v>77</v>
      </c>
      <c r="C15" s="244"/>
      <c r="D15" s="244"/>
      <c r="E15" s="244"/>
      <c r="F15" s="244"/>
      <c r="G15" s="244"/>
      <c r="H15" s="244"/>
      <c r="I15" s="244"/>
      <c r="J15" s="244"/>
      <c r="K15" s="244"/>
      <c r="L15" s="244"/>
      <c r="M15" s="244"/>
      <c r="N15" s="244"/>
      <c r="O15" s="244"/>
      <c r="P15" s="245"/>
      <c r="Q15" s="58">
        <f>SUM(Q12:Q14)</f>
        <v>0</v>
      </c>
      <c r="R15" s="59"/>
      <c r="S15" s="58">
        <f>SUM(S12:S14)</f>
        <v>0</v>
      </c>
      <c r="T15" s="59"/>
      <c r="U15" s="58">
        <f>SUM(U12:U14)</f>
        <v>0</v>
      </c>
      <c r="V15" s="59"/>
      <c r="W15" s="58">
        <f t="shared" ref="W15" si="2">SUM(W12:W14)</f>
        <v>0</v>
      </c>
      <c r="X15" s="59"/>
      <c r="Y15" s="58">
        <f t="shared" ref="Y15" si="3">SUM(Y12:Y14)</f>
        <v>0</v>
      </c>
      <c r="Z15" s="59"/>
      <c r="AA15" s="58">
        <f>SUM(AA12:AA14)</f>
        <v>0</v>
      </c>
      <c r="AB15" s="59"/>
    </row>
    <row r="16" spans="1:29" s="107" customFormat="1" ht="17.25" customHeight="1" thickBot="1" x14ac:dyDescent="0.35">
      <c r="A16" s="60" t="s">
        <v>19</v>
      </c>
      <c r="B16" s="263" t="s">
        <v>78</v>
      </c>
      <c r="C16" s="264"/>
      <c r="D16" s="264"/>
      <c r="E16" s="264"/>
      <c r="F16" s="264"/>
      <c r="G16" s="264"/>
      <c r="H16" s="264"/>
      <c r="I16" s="264"/>
      <c r="J16" s="264"/>
      <c r="K16" s="264"/>
      <c r="L16" s="264"/>
      <c r="M16" s="264"/>
      <c r="N16" s="264"/>
      <c r="O16" s="264"/>
      <c r="P16" s="265"/>
      <c r="Q16" s="208"/>
      <c r="R16" s="52">
        <f>Q11-Q15</f>
        <v>3940000</v>
      </c>
      <c r="S16" s="208"/>
      <c r="T16" s="52">
        <f>S11-S15</f>
        <v>6895000</v>
      </c>
      <c r="U16" s="208"/>
      <c r="V16" s="52">
        <f>U11-U15</f>
        <v>6895000</v>
      </c>
      <c r="W16" s="208"/>
      <c r="X16" s="52">
        <f t="shared" ref="X16" si="4">W11-W15</f>
        <v>2462500</v>
      </c>
      <c r="Y16" s="208"/>
      <c r="Z16" s="52">
        <f t="shared" ref="Z16" si="5">Y11-Y15</f>
        <v>2462500</v>
      </c>
      <c r="AA16" s="208"/>
      <c r="AB16" s="52">
        <f>AA11-AA15</f>
        <v>4925000</v>
      </c>
    </row>
    <row r="17" spans="1:28" s="107" customFormat="1" ht="17.25" customHeight="1" thickBot="1" x14ac:dyDescent="0.35">
      <c r="A17" s="61" t="s">
        <v>79</v>
      </c>
      <c r="B17" s="260" t="s">
        <v>76</v>
      </c>
      <c r="C17" s="261"/>
      <c r="D17" s="261"/>
      <c r="E17" s="261"/>
      <c r="F17" s="261"/>
      <c r="G17" s="261"/>
      <c r="H17" s="261"/>
      <c r="I17" s="261"/>
      <c r="J17" s="261"/>
      <c r="K17" s="261"/>
      <c r="L17" s="261"/>
      <c r="M17" s="261"/>
      <c r="N17" s="261"/>
      <c r="O17" s="261"/>
      <c r="P17" s="262"/>
      <c r="Q17" s="209"/>
      <c r="R17" s="62">
        <v>0</v>
      </c>
      <c r="S17" s="209"/>
      <c r="T17" s="62">
        <v>0</v>
      </c>
      <c r="U17" s="209"/>
      <c r="V17" s="62">
        <v>0</v>
      </c>
      <c r="W17" s="209"/>
      <c r="X17" s="62">
        <v>0</v>
      </c>
      <c r="Y17" s="209"/>
      <c r="Z17" s="62">
        <v>0</v>
      </c>
      <c r="AA17" s="209"/>
      <c r="AB17" s="62">
        <v>0</v>
      </c>
    </row>
    <row r="18" spans="1:28" s="107" customFormat="1" ht="17.25" customHeight="1" thickBot="1" x14ac:dyDescent="0.35">
      <c r="A18" s="130">
        <v>8</v>
      </c>
      <c r="B18" s="257" t="s">
        <v>80</v>
      </c>
      <c r="C18" s="258"/>
      <c r="D18" s="258"/>
      <c r="E18" s="258"/>
      <c r="F18" s="258"/>
      <c r="G18" s="258"/>
      <c r="H18" s="258"/>
      <c r="I18" s="258"/>
      <c r="J18" s="258"/>
      <c r="K18" s="258"/>
      <c r="L18" s="258"/>
      <c r="M18" s="258"/>
      <c r="N18" s="258"/>
      <c r="O18" s="258"/>
      <c r="P18" s="259"/>
      <c r="Q18" s="210"/>
      <c r="R18" s="63">
        <f>R16+R17</f>
        <v>3940000</v>
      </c>
      <c r="S18" s="210"/>
      <c r="T18" s="63">
        <f>T16+T17</f>
        <v>6895000</v>
      </c>
      <c r="U18" s="210"/>
      <c r="V18" s="63">
        <f>V16+V17</f>
        <v>6895000</v>
      </c>
      <c r="W18" s="210"/>
      <c r="X18" s="63">
        <f t="shared" ref="X18" si="6">X16+X17</f>
        <v>2462500</v>
      </c>
      <c r="Y18" s="210"/>
      <c r="Z18" s="63">
        <f t="shared" ref="Z18" si="7">Z16+Z17</f>
        <v>2462500</v>
      </c>
      <c r="AA18" s="210"/>
      <c r="AB18" s="63">
        <f>AB16+AB17</f>
        <v>4925000</v>
      </c>
    </row>
    <row r="19" spans="1:28" s="6" customFormat="1" ht="6" customHeight="1" thickBot="1" x14ac:dyDescent="0.35">
      <c r="A19" s="64"/>
      <c r="B19" s="65"/>
      <c r="C19" s="65"/>
      <c r="D19" s="65"/>
      <c r="E19" s="65"/>
      <c r="F19" s="65"/>
      <c r="G19" s="65"/>
      <c r="H19" s="65"/>
      <c r="I19" s="65"/>
      <c r="J19" s="65"/>
      <c r="K19" s="65"/>
      <c r="L19" s="65"/>
      <c r="M19" s="65"/>
      <c r="N19" s="65"/>
      <c r="O19" s="65"/>
      <c r="P19" s="65"/>
      <c r="Q19" s="65"/>
      <c r="R19" s="65"/>
      <c r="S19" s="65"/>
      <c r="T19" s="65"/>
      <c r="U19" s="65"/>
      <c r="V19" s="65"/>
      <c r="W19" s="65"/>
      <c r="X19" s="65"/>
      <c r="Y19" s="65"/>
      <c r="Z19" s="65"/>
      <c r="AA19" s="65"/>
      <c r="AB19" s="65"/>
    </row>
    <row r="20" spans="1:28" s="66" customFormat="1" ht="41.25" customHeight="1" x14ac:dyDescent="0.3">
      <c r="A20" s="156" t="s">
        <v>2</v>
      </c>
      <c r="B20" s="266" t="s">
        <v>81</v>
      </c>
      <c r="C20" s="267"/>
      <c r="D20" s="267"/>
      <c r="E20" s="267"/>
      <c r="F20" s="267"/>
      <c r="G20" s="267"/>
      <c r="H20" s="267"/>
      <c r="I20" s="267"/>
      <c r="J20" s="267"/>
      <c r="K20" s="267"/>
      <c r="L20" s="267"/>
      <c r="M20" s="267"/>
      <c r="N20" s="267"/>
      <c r="O20" s="267"/>
      <c r="P20" s="268"/>
      <c r="Q20" s="219" t="s">
        <v>3</v>
      </c>
      <c r="R20" s="205"/>
      <c r="S20" s="219" t="s">
        <v>3</v>
      </c>
      <c r="T20" s="205"/>
      <c r="U20" s="219" t="s">
        <v>3</v>
      </c>
      <c r="V20" s="205"/>
      <c r="W20" s="219" t="s">
        <v>3</v>
      </c>
      <c r="X20" s="205"/>
      <c r="Y20" s="219" t="s">
        <v>3</v>
      </c>
      <c r="Z20" s="205"/>
      <c r="AA20" s="204" t="s">
        <v>3</v>
      </c>
      <c r="AB20" s="205"/>
    </row>
    <row r="21" spans="1:28" s="107" customFormat="1" ht="17.25" customHeight="1" x14ac:dyDescent="0.3">
      <c r="A21" s="67">
        <v>9</v>
      </c>
      <c r="B21" s="68" t="s">
        <v>5</v>
      </c>
      <c r="C21" s="69"/>
      <c r="D21" s="69"/>
      <c r="E21" s="69"/>
      <c r="F21" s="69"/>
      <c r="G21" s="69"/>
      <c r="H21" s="69"/>
      <c r="I21" s="69"/>
      <c r="J21" s="69"/>
      <c r="K21" s="69"/>
      <c r="L21" s="69"/>
      <c r="M21" s="69"/>
      <c r="N21" s="69"/>
      <c r="O21" s="69"/>
      <c r="P21" s="69"/>
      <c r="Q21" s="69"/>
      <c r="R21" s="69"/>
      <c r="S21" s="69"/>
      <c r="T21" s="69"/>
      <c r="U21" s="69"/>
      <c r="V21" s="69"/>
      <c r="W21" s="69"/>
      <c r="X21" s="69"/>
      <c r="Y21" s="69"/>
      <c r="Z21" s="69"/>
      <c r="AA21" s="69"/>
      <c r="AB21" s="70"/>
    </row>
    <row r="22" spans="1:28" s="135" customFormat="1" ht="17.25" customHeight="1" x14ac:dyDescent="0.3">
      <c r="A22" s="71" t="s">
        <v>10</v>
      </c>
      <c r="B22" s="155"/>
      <c r="C22" s="222" t="s">
        <v>100</v>
      </c>
      <c r="D22" s="223"/>
      <c r="E22" s="223"/>
      <c r="F22" s="223"/>
      <c r="G22" s="223"/>
      <c r="H22" s="223"/>
      <c r="I22" s="223"/>
      <c r="J22" s="223"/>
      <c r="K22" s="223"/>
      <c r="L22" s="223"/>
      <c r="M22" s="223"/>
      <c r="N22" s="223"/>
      <c r="O22" s="223"/>
      <c r="P22" s="224"/>
      <c r="Q22" s="72"/>
      <c r="R22" s="73"/>
      <c r="S22" s="72"/>
      <c r="T22" s="73"/>
      <c r="U22" s="72"/>
      <c r="V22" s="73"/>
      <c r="W22" s="72"/>
      <c r="X22" s="73"/>
      <c r="Y22" s="72"/>
      <c r="Z22" s="73"/>
      <c r="AA22" s="72"/>
      <c r="AB22" s="73"/>
    </row>
    <row r="23" spans="1:28" s="135" customFormat="1" ht="17.25" customHeight="1" thickBot="1" x14ac:dyDescent="0.35">
      <c r="A23" s="122"/>
      <c r="B23" s="232" t="s">
        <v>104</v>
      </c>
      <c r="C23" s="233"/>
      <c r="D23" s="233"/>
      <c r="E23" s="233"/>
      <c r="F23" s="233"/>
      <c r="G23" s="233"/>
      <c r="H23" s="233"/>
      <c r="I23" s="233"/>
      <c r="J23" s="233"/>
      <c r="K23" s="233"/>
      <c r="L23" s="217" t="s">
        <v>134</v>
      </c>
      <c r="M23" s="217"/>
      <c r="N23" s="217"/>
      <c r="O23" s="217"/>
      <c r="P23" s="218"/>
      <c r="Q23" s="74"/>
      <c r="R23" s="75"/>
      <c r="S23" s="74"/>
      <c r="T23" s="75"/>
      <c r="U23" s="74"/>
      <c r="V23" s="75"/>
      <c r="W23" s="74"/>
      <c r="X23" s="75"/>
      <c r="Y23" s="74"/>
      <c r="Z23" s="75"/>
      <c r="AA23" s="74"/>
      <c r="AB23" s="75"/>
    </row>
    <row r="24" spans="1:28" s="135" customFormat="1" ht="17.25" customHeight="1" x14ac:dyDescent="0.3">
      <c r="A24" s="124"/>
      <c r="B24" s="230" t="s">
        <v>107</v>
      </c>
      <c r="C24" s="231"/>
      <c r="D24" s="231"/>
      <c r="E24" s="231"/>
      <c r="F24" s="231"/>
      <c r="G24" s="231"/>
      <c r="H24" s="231"/>
      <c r="I24" s="155"/>
      <c r="J24" s="277" t="s">
        <v>105</v>
      </c>
      <c r="K24" s="277"/>
      <c r="L24" s="277"/>
      <c r="M24" s="277"/>
      <c r="N24" s="277"/>
      <c r="O24" s="277"/>
      <c r="P24" s="278"/>
      <c r="Q24" s="74"/>
      <c r="R24" s="75"/>
      <c r="S24" s="74"/>
      <c r="T24" s="75"/>
      <c r="U24" s="74"/>
      <c r="V24" s="75"/>
      <c r="W24" s="74"/>
      <c r="X24" s="75"/>
      <c r="Y24" s="74"/>
      <c r="Z24" s="75"/>
      <c r="AA24" s="74"/>
      <c r="AB24" s="75"/>
    </row>
    <row r="25" spans="1:28" s="135" customFormat="1" ht="17.25" customHeight="1" x14ac:dyDescent="0.3">
      <c r="A25" s="123"/>
      <c r="B25" s="228"/>
      <c r="C25" s="229"/>
      <c r="D25" s="229"/>
      <c r="E25" s="229"/>
      <c r="F25" s="229"/>
      <c r="G25" s="229"/>
      <c r="H25" s="229"/>
      <c r="I25" s="155" t="s">
        <v>101</v>
      </c>
      <c r="J25" s="274" t="s">
        <v>106</v>
      </c>
      <c r="K25" s="275"/>
      <c r="L25" s="275"/>
      <c r="M25" s="275"/>
      <c r="N25" s="275"/>
      <c r="O25" s="275"/>
      <c r="P25" s="276"/>
      <c r="Q25" s="74"/>
      <c r="R25" s="75"/>
      <c r="S25" s="74"/>
      <c r="T25" s="75"/>
      <c r="U25" s="74"/>
      <c r="V25" s="75"/>
      <c r="W25" s="74"/>
      <c r="X25" s="75"/>
      <c r="Y25" s="74"/>
      <c r="Z25" s="75"/>
      <c r="AA25" s="74"/>
      <c r="AB25" s="75"/>
    </row>
    <row r="26" spans="1:28" s="135" customFormat="1" ht="17.25" customHeight="1" x14ac:dyDescent="0.3">
      <c r="A26" s="123" t="s">
        <v>11</v>
      </c>
      <c r="B26" s="155"/>
      <c r="C26" s="225" t="s">
        <v>108</v>
      </c>
      <c r="D26" s="226"/>
      <c r="E26" s="226"/>
      <c r="F26" s="226"/>
      <c r="G26" s="226"/>
      <c r="H26" s="226"/>
      <c r="I26" s="226"/>
      <c r="J26" s="226"/>
      <c r="K26" s="226"/>
      <c r="L26" s="226"/>
      <c r="M26" s="226"/>
      <c r="N26" s="226"/>
      <c r="O26" s="226"/>
      <c r="P26" s="227"/>
      <c r="Q26" s="74"/>
      <c r="R26" s="75"/>
      <c r="S26" s="74"/>
      <c r="T26" s="75"/>
      <c r="U26" s="74"/>
      <c r="V26" s="75"/>
      <c r="W26" s="74"/>
      <c r="X26" s="75"/>
      <c r="Y26" s="74"/>
      <c r="Z26" s="75"/>
      <c r="AA26" s="74"/>
      <c r="AB26" s="75"/>
    </row>
    <row r="27" spans="1:28" s="135" customFormat="1" ht="17.25" customHeight="1" thickBot="1" x14ac:dyDescent="0.35">
      <c r="A27" s="76"/>
      <c r="B27" s="304" t="s">
        <v>109</v>
      </c>
      <c r="C27" s="305"/>
      <c r="D27" s="305"/>
      <c r="E27" s="305"/>
      <c r="F27" s="305"/>
      <c r="G27" s="305"/>
      <c r="H27" s="305"/>
      <c r="I27" s="305"/>
      <c r="J27" s="305"/>
      <c r="K27" s="305"/>
      <c r="L27" s="217"/>
      <c r="M27" s="217"/>
      <c r="N27" s="217"/>
      <c r="O27" s="217"/>
      <c r="P27" s="218"/>
      <c r="Q27" s="77"/>
      <c r="R27" s="78"/>
      <c r="S27" s="77"/>
      <c r="T27" s="78"/>
      <c r="U27" s="77"/>
      <c r="V27" s="78"/>
      <c r="W27" s="77"/>
      <c r="X27" s="78"/>
      <c r="Y27" s="77"/>
      <c r="Z27" s="78"/>
      <c r="AA27" s="77"/>
      <c r="AB27" s="78"/>
    </row>
    <row r="28" spans="1:28" s="107" customFormat="1" ht="17.25" customHeight="1" x14ac:dyDescent="0.3">
      <c r="A28" s="79">
        <v>10</v>
      </c>
      <c r="B28" s="220" t="s">
        <v>62</v>
      </c>
      <c r="C28" s="221"/>
      <c r="D28" s="221"/>
      <c r="E28" s="221"/>
      <c r="F28" s="221"/>
      <c r="G28" s="221"/>
      <c r="H28" s="221"/>
      <c r="I28" s="221"/>
      <c r="J28" s="221"/>
      <c r="K28" s="221"/>
      <c r="L28" s="221"/>
      <c r="M28" s="221"/>
      <c r="N28" s="221"/>
      <c r="O28" s="221"/>
      <c r="P28" s="221"/>
      <c r="Q28" s="139"/>
      <c r="R28" s="139"/>
      <c r="S28" s="139"/>
      <c r="T28" s="139"/>
      <c r="U28" s="139"/>
      <c r="V28" s="139"/>
      <c r="W28" s="139"/>
      <c r="X28" s="139"/>
      <c r="Y28" s="139"/>
      <c r="Z28" s="139"/>
      <c r="AA28" s="139"/>
      <c r="AB28" s="70"/>
    </row>
    <row r="29" spans="1:28" s="107" customFormat="1" ht="17.25" customHeight="1" x14ac:dyDescent="0.3">
      <c r="A29" s="67"/>
      <c r="B29" s="309" t="s">
        <v>6</v>
      </c>
      <c r="C29" s="310"/>
      <c r="D29" s="310"/>
      <c r="E29" s="310"/>
      <c r="F29" s="310"/>
      <c r="G29" s="310"/>
      <c r="H29" s="310"/>
      <c r="I29" s="310"/>
      <c r="J29" s="310"/>
      <c r="K29" s="310"/>
      <c r="L29" s="310"/>
      <c r="M29" s="310"/>
      <c r="N29" s="310"/>
      <c r="O29" s="310"/>
      <c r="P29" s="311"/>
      <c r="Q29" s="140" t="s">
        <v>7</v>
      </c>
      <c r="R29" s="214"/>
      <c r="S29" s="80" t="s">
        <v>7</v>
      </c>
      <c r="T29" s="214"/>
      <c r="U29" s="80" t="s">
        <v>7</v>
      </c>
      <c r="V29" s="214"/>
      <c r="W29" s="80" t="s">
        <v>7</v>
      </c>
      <c r="X29" s="214"/>
      <c r="Y29" s="80" t="s">
        <v>7</v>
      </c>
      <c r="Z29" s="214"/>
      <c r="AA29" s="80" t="s">
        <v>7</v>
      </c>
      <c r="AB29" s="211"/>
    </row>
    <row r="30" spans="1:28" s="2" customFormat="1" ht="17.25" customHeight="1" x14ac:dyDescent="0.3">
      <c r="A30" s="81" t="s">
        <v>13</v>
      </c>
      <c r="B30" s="312" t="s">
        <v>63</v>
      </c>
      <c r="C30" s="313"/>
      <c r="D30" s="313"/>
      <c r="E30" s="313"/>
      <c r="F30" s="313"/>
      <c r="G30" s="313"/>
      <c r="H30" s="313"/>
      <c r="I30" s="313"/>
      <c r="J30" s="313"/>
      <c r="K30" s="313"/>
      <c r="L30" s="313"/>
      <c r="M30" s="313"/>
      <c r="N30" s="313"/>
      <c r="O30" s="313"/>
      <c r="P30" s="314"/>
      <c r="Q30" s="157" t="s">
        <v>20</v>
      </c>
      <c r="R30" s="215"/>
      <c r="S30" s="158" t="s">
        <v>20</v>
      </c>
      <c r="T30" s="215"/>
      <c r="U30" s="158" t="s">
        <v>20</v>
      </c>
      <c r="V30" s="215"/>
      <c r="W30" s="158" t="s">
        <v>20</v>
      </c>
      <c r="X30" s="215"/>
      <c r="Y30" s="158" t="s">
        <v>20</v>
      </c>
      <c r="Z30" s="215"/>
      <c r="AA30" s="158" t="s">
        <v>20</v>
      </c>
      <c r="AB30" s="212"/>
    </row>
    <row r="31" spans="1:28" s="107" customFormat="1" ht="17.25" customHeight="1" x14ac:dyDescent="0.3">
      <c r="A31" s="67"/>
      <c r="B31" s="309" t="s">
        <v>8</v>
      </c>
      <c r="C31" s="310"/>
      <c r="D31" s="310"/>
      <c r="E31" s="310"/>
      <c r="F31" s="310"/>
      <c r="G31" s="310"/>
      <c r="H31" s="310"/>
      <c r="I31" s="310"/>
      <c r="J31" s="310"/>
      <c r="K31" s="310"/>
      <c r="L31" s="310"/>
      <c r="M31" s="310"/>
      <c r="N31" s="310"/>
      <c r="O31" s="310"/>
      <c r="P31" s="311"/>
      <c r="Q31" s="140" t="s">
        <v>3</v>
      </c>
      <c r="R31" s="215"/>
      <c r="S31" s="80" t="s">
        <v>3</v>
      </c>
      <c r="T31" s="215"/>
      <c r="U31" s="80" t="s">
        <v>3</v>
      </c>
      <c r="V31" s="215"/>
      <c r="W31" s="80" t="s">
        <v>3</v>
      </c>
      <c r="X31" s="215"/>
      <c r="Y31" s="80" t="s">
        <v>3</v>
      </c>
      <c r="Z31" s="215"/>
      <c r="AA31" s="80" t="s">
        <v>3</v>
      </c>
      <c r="AB31" s="212"/>
    </row>
    <row r="32" spans="1:28" s="2" customFormat="1" ht="17.25" customHeight="1" thickBot="1" x14ac:dyDescent="0.35">
      <c r="A32" s="82" t="s">
        <v>21</v>
      </c>
      <c r="B32" s="254" t="s">
        <v>85</v>
      </c>
      <c r="C32" s="255"/>
      <c r="D32" s="255"/>
      <c r="E32" s="255"/>
      <c r="F32" s="255"/>
      <c r="G32" s="255"/>
      <c r="H32" s="255"/>
      <c r="I32" s="255"/>
      <c r="J32" s="255"/>
      <c r="K32" s="255"/>
      <c r="L32" s="255"/>
      <c r="M32" s="255"/>
      <c r="N32" s="255"/>
      <c r="O32" s="255"/>
      <c r="P32" s="256"/>
      <c r="Q32" s="166">
        <v>571206.71</v>
      </c>
      <c r="R32" s="216"/>
      <c r="S32" s="167">
        <v>888408.25</v>
      </c>
      <c r="T32" s="216"/>
      <c r="U32" s="167">
        <v>888408.25</v>
      </c>
      <c r="V32" s="216"/>
      <c r="W32" s="167">
        <v>395826.08</v>
      </c>
      <c r="X32" s="216"/>
      <c r="Y32" s="167">
        <v>395826.08</v>
      </c>
      <c r="Z32" s="216"/>
      <c r="AA32" s="167">
        <v>680070.42</v>
      </c>
      <c r="AB32" s="213"/>
    </row>
    <row r="33" spans="1:28" s="136" customFormat="1" ht="18" customHeight="1" x14ac:dyDescent="0.3">
      <c r="A33" s="83"/>
      <c r="B33" s="269"/>
      <c r="C33" s="270"/>
      <c r="D33" s="270"/>
      <c r="E33" s="270"/>
      <c r="F33" s="270"/>
      <c r="G33" s="270"/>
      <c r="H33" s="270"/>
      <c r="I33" s="270"/>
      <c r="J33" s="270"/>
      <c r="K33" s="270"/>
      <c r="L33" s="270"/>
      <c r="M33" s="270"/>
      <c r="N33" s="270"/>
      <c r="O33" s="270"/>
      <c r="P33" s="271"/>
      <c r="Q33" s="152" t="s">
        <v>124</v>
      </c>
      <c r="R33" s="153" t="s">
        <v>3</v>
      </c>
      <c r="S33" s="154" t="s">
        <v>124</v>
      </c>
      <c r="T33" s="153" t="s">
        <v>3</v>
      </c>
      <c r="U33" s="154" t="s">
        <v>124</v>
      </c>
      <c r="V33" s="153" t="s">
        <v>3</v>
      </c>
      <c r="W33" s="154" t="s">
        <v>124</v>
      </c>
      <c r="X33" s="153" t="s">
        <v>3</v>
      </c>
      <c r="Y33" s="154" t="s">
        <v>124</v>
      </c>
      <c r="Z33" s="153" t="s">
        <v>3</v>
      </c>
      <c r="AA33" s="154" t="s">
        <v>124</v>
      </c>
      <c r="AB33" s="151" t="s">
        <v>3</v>
      </c>
    </row>
    <row r="34" spans="1:28" s="2" customFormat="1" ht="27" customHeight="1" x14ac:dyDescent="0.3">
      <c r="A34" s="85" t="s">
        <v>50</v>
      </c>
      <c r="B34" s="150"/>
      <c r="C34" s="306" t="s">
        <v>42</v>
      </c>
      <c r="D34" s="307"/>
      <c r="E34" s="307"/>
      <c r="F34" s="307"/>
      <c r="G34" s="307"/>
      <c r="H34" s="307"/>
      <c r="I34" s="307"/>
      <c r="J34" s="307"/>
      <c r="K34" s="307"/>
      <c r="L34" s="307"/>
      <c r="M34" s="307"/>
      <c r="N34" s="307"/>
      <c r="O34" s="307"/>
      <c r="P34" s="308"/>
      <c r="Q34" s="141">
        <v>0</v>
      </c>
      <c r="R34" s="86">
        <f>Q32*Q34</f>
        <v>0</v>
      </c>
      <c r="S34" s="9">
        <v>0</v>
      </c>
      <c r="T34" s="86">
        <f>S32*S34</f>
        <v>0</v>
      </c>
      <c r="U34" s="9">
        <v>0</v>
      </c>
      <c r="V34" s="86">
        <f>U32*U34</f>
        <v>0</v>
      </c>
      <c r="W34" s="9">
        <v>0</v>
      </c>
      <c r="X34" s="86">
        <f t="shared" ref="X34" si="8">W32*W34</f>
        <v>0</v>
      </c>
      <c r="Y34" s="9">
        <v>0</v>
      </c>
      <c r="Z34" s="86">
        <f t="shared" ref="Z34" si="9">Y32*Y34</f>
        <v>0</v>
      </c>
      <c r="AA34" s="9">
        <v>0</v>
      </c>
      <c r="AB34" s="86">
        <f>AA32*AA34</f>
        <v>0</v>
      </c>
    </row>
    <row r="35" spans="1:28" s="2" customFormat="1" ht="27" customHeight="1" thickBot="1" x14ac:dyDescent="0.35">
      <c r="A35" s="85" t="s">
        <v>49</v>
      </c>
      <c r="B35" s="150"/>
      <c r="C35" s="306" t="s">
        <v>43</v>
      </c>
      <c r="D35" s="307"/>
      <c r="E35" s="307"/>
      <c r="F35" s="307"/>
      <c r="G35" s="307"/>
      <c r="H35" s="307"/>
      <c r="I35" s="307"/>
      <c r="J35" s="307"/>
      <c r="K35" s="307"/>
      <c r="L35" s="307"/>
      <c r="M35" s="307"/>
      <c r="N35" s="307"/>
      <c r="O35" s="307"/>
      <c r="P35" s="308"/>
      <c r="Q35" s="144">
        <v>0</v>
      </c>
      <c r="R35" s="87">
        <f>Q32*Q35</f>
        <v>0</v>
      </c>
      <c r="S35" s="145">
        <v>0</v>
      </c>
      <c r="T35" s="87">
        <f>S32*S35</f>
        <v>0</v>
      </c>
      <c r="U35" s="145">
        <v>0</v>
      </c>
      <c r="V35" s="87">
        <f>U32*U35</f>
        <v>0</v>
      </c>
      <c r="W35" s="145">
        <v>0</v>
      </c>
      <c r="X35" s="87">
        <f t="shared" ref="X35" si="10">W32*W35</f>
        <v>0</v>
      </c>
      <c r="Y35" s="145">
        <v>0</v>
      </c>
      <c r="Z35" s="87">
        <f t="shared" ref="Z35" si="11">Y32*Y35</f>
        <v>0</v>
      </c>
      <c r="AA35" s="145">
        <v>0</v>
      </c>
      <c r="AB35" s="87">
        <f>AA32*AA35</f>
        <v>0</v>
      </c>
    </row>
    <row r="36" spans="1:28" s="2" customFormat="1" ht="17.25" customHeight="1" thickBot="1" x14ac:dyDescent="0.35">
      <c r="A36" s="88" t="s">
        <v>22</v>
      </c>
      <c r="B36" s="309" t="s">
        <v>126</v>
      </c>
      <c r="C36" s="310"/>
      <c r="D36" s="310"/>
      <c r="E36" s="310"/>
      <c r="F36" s="310"/>
      <c r="G36" s="310"/>
      <c r="H36" s="310"/>
      <c r="I36" s="310"/>
      <c r="J36" s="310"/>
      <c r="K36" s="310"/>
      <c r="L36" s="310"/>
      <c r="M36" s="310"/>
      <c r="N36" s="310"/>
      <c r="O36" s="310"/>
      <c r="P36" s="310"/>
      <c r="Q36" s="52">
        <f>Q32+R34-R35</f>
        <v>571206.71</v>
      </c>
      <c r="R36" s="143"/>
      <c r="S36" s="52">
        <f>S32+T34-T35</f>
        <v>888408.25</v>
      </c>
      <c r="T36" s="143"/>
      <c r="U36" s="52">
        <f>U32+V34-V35</f>
        <v>888408.25</v>
      </c>
      <c r="V36" s="143"/>
      <c r="W36" s="52">
        <f t="shared" ref="W36" si="12">W32+X34-X35</f>
        <v>395826.08</v>
      </c>
      <c r="X36" s="143"/>
      <c r="Y36" s="52">
        <f t="shared" ref="Y36" si="13">Y32+Z34-Z35</f>
        <v>395826.08</v>
      </c>
      <c r="Z36" s="143"/>
      <c r="AA36" s="52">
        <f>AA32+AB34-AB35</f>
        <v>680070.42</v>
      </c>
      <c r="AB36" s="95"/>
    </row>
    <row r="37" spans="1:28" s="107" customFormat="1" ht="17.25" customHeight="1" x14ac:dyDescent="0.3">
      <c r="A37" s="88" t="s">
        <v>23</v>
      </c>
      <c r="B37" s="284" t="s">
        <v>9</v>
      </c>
      <c r="C37" s="285"/>
      <c r="D37" s="285"/>
      <c r="E37" s="285"/>
      <c r="F37" s="285"/>
      <c r="G37" s="285"/>
      <c r="H37" s="285"/>
      <c r="I37" s="285"/>
      <c r="J37" s="285"/>
      <c r="K37" s="285"/>
      <c r="L37" s="285"/>
      <c r="M37" s="285"/>
      <c r="N37" s="285"/>
      <c r="O37" s="285"/>
      <c r="P37" s="285"/>
      <c r="Q37" s="146"/>
      <c r="R37" s="138"/>
      <c r="S37" s="146"/>
      <c r="T37" s="138"/>
      <c r="U37" s="146"/>
      <c r="V37" s="138"/>
      <c r="W37" s="146"/>
      <c r="X37" s="138"/>
      <c r="Y37" s="146"/>
      <c r="Z37" s="138"/>
      <c r="AA37" s="146"/>
      <c r="AB37" s="138"/>
    </row>
    <row r="38" spans="1:28" s="2" customFormat="1" ht="17.25" customHeight="1" thickBot="1" x14ac:dyDescent="0.35">
      <c r="A38" s="81" t="s">
        <v>15</v>
      </c>
      <c r="B38" s="254" t="s">
        <v>110</v>
      </c>
      <c r="C38" s="255"/>
      <c r="D38" s="255"/>
      <c r="E38" s="255"/>
      <c r="F38" s="255"/>
      <c r="G38" s="255"/>
      <c r="H38" s="255"/>
      <c r="I38" s="255"/>
      <c r="J38" s="255"/>
      <c r="K38" s="255"/>
      <c r="L38" s="255"/>
      <c r="M38" s="255"/>
      <c r="N38" s="255"/>
      <c r="O38" s="255"/>
      <c r="P38" s="256"/>
      <c r="Q38" s="159">
        <v>0.41</v>
      </c>
      <c r="R38" s="47"/>
      <c r="S38" s="160">
        <v>0.41</v>
      </c>
      <c r="T38" s="47"/>
      <c r="U38" s="160">
        <v>0.41</v>
      </c>
      <c r="V38" s="47"/>
      <c r="W38" s="160">
        <v>0.41</v>
      </c>
      <c r="X38" s="47"/>
      <c r="Y38" s="160">
        <v>0.41</v>
      </c>
      <c r="Z38" s="47"/>
      <c r="AA38" s="160">
        <v>0.41</v>
      </c>
      <c r="AB38" s="47"/>
    </row>
    <row r="39" spans="1:28" s="2" customFormat="1" ht="17.25" customHeight="1" thickBot="1" x14ac:dyDescent="0.35">
      <c r="A39" s="81" t="s">
        <v>24</v>
      </c>
      <c r="B39" s="247" t="s">
        <v>122</v>
      </c>
      <c r="C39" s="248"/>
      <c r="D39" s="248"/>
      <c r="E39" s="248"/>
      <c r="F39" s="248"/>
      <c r="G39" s="248"/>
      <c r="H39" s="248"/>
      <c r="I39" s="248"/>
      <c r="J39" s="248"/>
      <c r="K39" s="248"/>
      <c r="L39" s="248"/>
      <c r="M39" s="248"/>
      <c r="N39" s="248"/>
      <c r="O39" s="248"/>
      <c r="P39" s="249"/>
      <c r="Q39" s="147"/>
      <c r="R39" s="52">
        <f>Q36*Q38</f>
        <v>234194.75</v>
      </c>
      <c r="S39" s="147"/>
      <c r="T39" s="52">
        <f>S36*S38</f>
        <v>364247.38</v>
      </c>
      <c r="U39" s="147"/>
      <c r="V39" s="52">
        <f>U36*U38</f>
        <v>364247.38</v>
      </c>
      <c r="W39" s="147"/>
      <c r="X39" s="52">
        <f t="shared" ref="X39" si="14">W36*W38</f>
        <v>162288.69</v>
      </c>
      <c r="Y39" s="147"/>
      <c r="Z39" s="52">
        <f t="shared" ref="Z39" si="15">Y36*Y38</f>
        <v>162288.69</v>
      </c>
      <c r="AA39" s="147"/>
      <c r="AB39" s="52">
        <f>AA36*AA38</f>
        <v>278828.87</v>
      </c>
    </row>
    <row r="40" spans="1:28" s="107" customFormat="1" ht="17.25" customHeight="1" x14ac:dyDescent="0.3">
      <c r="A40" s="67">
        <v>12</v>
      </c>
      <c r="B40" s="284" t="s">
        <v>12</v>
      </c>
      <c r="C40" s="285"/>
      <c r="D40" s="285"/>
      <c r="E40" s="285"/>
      <c r="F40" s="285"/>
      <c r="G40" s="285"/>
      <c r="H40" s="285"/>
      <c r="I40" s="285"/>
      <c r="J40" s="285"/>
      <c r="K40" s="285"/>
      <c r="L40" s="285"/>
      <c r="M40" s="285"/>
      <c r="N40" s="285"/>
      <c r="O40" s="285"/>
      <c r="P40" s="286"/>
      <c r="Q40" s="137"/>
      <c r="R40" s="148"/>
      <c r="S40" s="137"/>
      <c r="T40" s="148"/>
      <c r="U40" s="137"/>
      <c r="V40" s="148"/>
      <c r="W40" s="137"/>
      <c r="X40" s="148"/>
      <c r="Y40" s="137"/>
      <c r="Z40" s="148"/>
      <c r="AA40" s="137"/>
      <c r="AB40" s="148"/>
    </row>
    <row r="41" spans="1:28" s="2" customFormat="1" ht="27.75" customHeight="1" thickBot="1" x14ac:dyDescent="0.35">
      <c r="A41" s="81" t="s">
        <v>25</v>
      </c>
      <c r="B41" s="155" t="s">
        <v>101</v>
      </c>
      <c r="C41" s="282" t="s">
        <v>102</v>
      </c>
      <c r="D41" s="282"/>
      <c r="E41" s="282"/>
      <c r="F41" s="282"/>
      <c r="G41" s="282"/>
      <c r="H41" s="282"/>
      <c r="I41" s="282"/>
      <c r="J41" s="282"/>
      <c r="K41" s="282"/>
      <c r="L41" s="282"/>
      <c r="M41" s="282"/>
      <c r="N41" s="282"/>
      <c r="O41" s="282"/>
      <c r="P41" s="282"/>
      <c r="Q41" s="90"/>
      <c r="R41" s="91"/>
      <c r="S41" s="90"/>
      <c r="T41" s="91"/>
      <c r="U41" s="90"/>
      <c r="V41" s="91"/>
      <c r="W41" s="90"/>
      <c r="X41" s="91"/>
      <c r="Y41" s="90"/>
      <c r="Z41" s="91"/>
      <c r="AA41" s="90"/>
      <c r="AB41" s="91"/>
    </row>
    <row r="42" spans="1:28" s="2" customFormat="1" ht="48" customHeight="1" thickBot="1" x14ac:dyDescent="0.35">
      <c r="A42" s="81" t="s">
        <v>127</v>
      </c>
      <c r="B42" s="162"/>
      <c r="C42" s="272" t="s">
        <v>111</v>
      </c>
      <c r="D42" s="272"/>
      <c r="E42" s="272"/>
      <c r="F42" s="272"/>
      <c r="G42" s="272"/>
      <c r="H42" s="272"/>
      <c r="I42" s="272"/>
      <c r="J42" s="272"/>
      <c r="K42" s="272"/>
      <c r="L42" s="272"/>
      <c r="M42" s="272"/>
      <c r="N42" s="272"/>
      <c r="O42" s="272"/>
      <c r="P42" s="272"/>
      <c r="Q42" s="161">
        <v>0</v>
      </c>
      <c r="R42" s="125">
        <v>0</v>
      </c>
      <c r="S42" s="89"/>
      <c r="T42" s="42">
        <v>0</v>
      </c>
      <c r="U42" s="89"/>
      <c r="V42" s="42">
        <v>0</v>
      </c>
      <c r="W42" s="89"/>
      <c r="X42" s="42">
        <v>0</v>
      </c>
      <c r="Y42" s="89"/>
      <c r="Z42" s="42">
        <v>0</v>
      </c>
      <c r="AA42" s="89"/>
      <c r="AB42" s="42">
        <v>0</v>
      </c>
    </row>
    <row r="43" spans="1:28" s="107" customFormat="1" ht="17.25" customHeight="1" x14ac:dyDescent="0.3">
      <c r="A43" s="79" t="s">
        <v>51</v>
      </c>
      <c r="B43" s="228" t="s">
        <v>14</v>
      </c>
      <c r="C43" s="229"/>
      <c r="D43" s="229"/>
      <c r="E43" s="229"/>
      <c r="F43" s="229"/>
      <c r="G43" s="229"/>
      <c r="H43" s="229"/>
      <c r="I43" s="229"/>
      <c r="J43" s="229"/>
      <c r="K43" s="229"/>
      <c r="L43" s="229"/>
      <c r="M43" s="229"/>
      <c r="N43" s="229"/>
      <c r="O43" s="229"/>
      <c r="P43" s="287"/>
      <c r="Q43" s="126"/>
      <c r="R43" s="93"/>
      <c r="S43" s="92"/>
      <c r="T43" s="93"/>
      <c r="U43" s="92"/>
      <c r="V43" s="93"/>
      <c r="W43" s="92"/>
      <c r="X43" s="93"/>
      <c r="Y43" s="92"/>
      <c r="Z43" s="93"/>
      <c r="AA43" s="92"/>
      <c r="AB43" s="93"/>
    </row>
    <row r="44" spans="1:28" s="2" customFormat="1" ht="17.25" customHeight="1" thickBot="1" x14ac:dyDescent="0.35">
      <c r="A44" s="81" t="s">
        <v>26</v>
      </c>
      <c r="B44" s="155" t="s">
        <v>101</v>
      </c>
      <c r="C44" s="273" t="s">
        <v>103</v>
      </c>
      <c r="D44" s="273"/>
      <c r="E44" s="273"/>
      <c r="F44" s="273"/>
      <c r="G44" s="273"/>
      <c r="H44" s="273"/>
      <c r="I44" s="273"/>
      <c r="J44" s="273"/>
      <c r="K44" s="273"/>
      <c r="L44" s="273"/>
      <c r="M44" s="273"/>
      <c r="N44" s="273"/>
      <c r="O44" s="273"/>
      <c r="P44" s="273"/>
      <c r="Q44" s="94"/>
      <c r="R44" s="95"/>
      <c r="S44" s="94"/>
      <c r="T44" s="95"/>
      <c r="U44" s="94"/>
      <c r="V44" s="95"/>
      <c r="W44" s="94"/>
      <c r="X44" s="95"/>
      <c r="Y44" s="94"/>
      <c r="Z44" s="95"/>
      <c r="AA44" s="94"/>
      <c r="AB44" s="95"/>
    </row>
    <row r="45" spans="1:28" s="2" customFormat="1" ht="52.5" customHeight="1" thickBot="1" x14ac:dyDescent="0.35">
      <c r="A45" s="81" t="s">
        <v>27</v>
      </c>
      <c r="B45" s="162"/>
      <c r="C45" s="272" t="s">
        <v>123</v>
      </c>
      <c r="D45" s="272"/>
      <c r="E45" s="272"/>
      <c r="F45" s="272"/>
      <c r="G45" s="272"/>
      <c r="H45" s="272"/>
      <c r="I45" s="272"/>
      <c r="J45" s="272"/>
      <c r="K45" s="272"/>
      <c r="L45" s="272"/>
      <c r="M45" s="272"/>
      <c r="N45" s="272"/>
      <c r="O45" s="272"/>
      <c r="P45" s="272"/>
      <c r="Q45" s="161">
        <v>0</v>
      </c>
      <c r="R45" s="42">
        <v>0</v>
      </c>
      <c r="S45" s="96"/>
      <c r="T45" s="42">
        <v>0</v>
      </c>
      <c r="U45" s="96"/>
      <c r="V45" s="42">
        <v>0</v>
      </c>
      <c r="W45" s="96"/>
      <c r="X45" s="42">
        <v>0</v>
      </c>
      <c r="Y45" s="96"/>
      <c r="Z45" s="42">
        <v>0</v>
      </c>
      <c r="AA45" s="96"/>
      <c r="AB45" s="42">
        <v>0</v>
      </c>
    </row>
    <row r="46" spans="1:28" s="2" customFormat="1" ht="17.25" customHeight="1" x14ac:dyDescent="0.3">
      <c r="A46" s="88" t="s">
        <v>28</v>
      </c>
      <c r="B46" s="279" t="s">
        <v>16</v>
      </c>
      <c r="C46" s="280"/>
      <c r="D46" s="280"/>
      <c r="E46" s="280"/>
      <c r="F46" s="280"/>
      <c r="G46" s="280"/>
      <c r="H46" s="280"/>
      <c r="I46" s="280"/>
      <c r="J46" s="280"/>
      <c r="K46" s="280"/>
      <c r="L46" s="280"/>
      <c r="M46" s="280"/>
      <c r="N46" s="280"/>
      <c r="O46" s="280"/>
      <c r="P46" s="281"/>
      <c r="Q46" s="97"/>
      <c r="R46" s="98"/>
      <c r="S46" s="97"/>
      <c r="T46" s="98"/>
      <c r="U46" s="97"/>
      <c r="V46" s="98"/>
      <c r="W46" s="97"/>
      <c r="X46" s="98"/>
      <c r="Y46" s="97"/>
      <c r="Z46" s="98"/>
      <c r="AA46" s="97"/>
      <c r="AB46" s="98"/>
    </row>
    <row r="47" spans="1:28" s="2" customFormat="1" ht="32.25" customHeight="1" x14ac:dyDescent="0.3">
      <c r="A47" s="82" t="s">
        <v>34</v>
      </c>
      <c r="B47" s="149" t="s">
        <v>101</v>
      </c>
      <c r="C47" s="282" t="s">
        <v>129</v>
      </c>
      <c r="D47" s="283"/>
      <c r="E47" s="283"/>
      <c r="F47" s="283"/>
      <c r="G47" s="283"/>
      <c r="H47" s="283"/>
      <c r="I47" s="283"/>
      <c r="J47" s="283"/>
      <c r="K47" s="283"/>
      <c r="L47" s="283"/>
      <c r="M47" s="283"/>
      <c r="N47" s="283"/>
      <c r="O47" s="283"/>
      <c r="P47" s="283"/>
      <c r="Q47" s="53"/>
      <c r="R47" s="7">
        <v>0</v>
      </c>
      <c r="S47" s="99"/>
      <c r="T47" s="7">
        <v>0</v>
      </c>
      <c r="U47" s="99"/>
      <c r="V47" s="7">
        <v>0</v>
      </c>
      <c r="W47" s="99"/>
      <c r="X47" s="7">
        <v>0</v>
      </c>
      <c r="Y47" s="99"/>
      <c r="Z47" s="7">
        <v>0</v>
      </c>
      <c r="AA47" s="99"/>
      <c r="AB47" s="7">
        <v>0</v>
      </c>
    </row>
    <row r="48" spans="1:28" s="6" customFormat="1" ht="26.25" customHeight="1" x14ac:dyDescent="0.3">
      <c r="A48" s="100">
        <v>15</v>
      </c>
      <c r="B48" s="234" t="s">
        <v>71</v>
      </c>
      <c r="C48" s="235"/>
      <c r="D48" s="235"/>
      <c r="E48" s="235"/>
      <c r="F48" s="235"/>
      <c r="G48" s="235"/>
      <c r="H48" s="235"/>
      <c r="I48" s="235"/>
      <c r="J48" s="235"/>
      <c r="K48" s="235"/>
      <c r="L48" s="235"/>
      <c r="M48" s="235"/>
      <c r="N48" s="235"/>
      <c r="O48" s="235"/>
      <c r="P48" s="236"/>
      <c r="Q48" s="142"/>
      <c r="R48" s="102">
        <f>R39+R42-R45+R47</f>
        <v>234194.75</v>
      </c>
      <c r="S48" s="101"/>
      <c r="T48" s="102">
        <f>T39+T42-T45+T47</f>
        <v>364247.38</v>
      </c>
      <c r="U48" s="101"/>
      <c r="V48" s="102">
        <f>V39+V42-V45+V47</f>
        <v>364247.38</v>
      </c>
      <c r="W48" s="101"/>
      <c r="X48" s="102">
        <f t="shared" ref="X48" si="16">X39+X42-X45+X47</f>
        <v>162288.69</v>
      </c>
      <c r="Y48" s="101"/>
      <c r="Z48" s="102">
        <f t="shared" ref="Z48" si="17">Z39+Z42-Z45+Z47</f>
        <v>162288.69</v>
      </c>
      <c r="AA48" s="101"/>
      <c r="AB48" s="102">
        <f>AB39+AB42-AB45+AB47</f>
        <v>278828.87</v>
      </c>
    </row>
    <row r="50" spans="1:18" ht="111.75" customHeight="1" x14ac:dyDescent="0.3">
      <c r="A50" s="301" t="s">
        <v>128</v>
      </c>
      <c r="B50" s="301"/>
      <c r="C50" s="301"/>
      <c r="D50" s="301"/>
      <c r="E50" s="301"/>
      <c r="F50" s="301"/>
      <c r="G50" s="301"/>
      <c r="H50" s="301"/>
      <c r="I50" s="301"/>
      <c r="J50" s="301"/>
      <c r="K50" s="301"/>
      <c r="L50" s="301"/>
      <c r="M50" s="301"/>
      <c r="N50" s="301"/>
      <c r="O50" s="301"/>
      <c r="P50" s="301"/>
      <c r="Q50" s="301"/>
      <c r="R50" s="301"/>
    </row>
  </sheetData>
  <sheetProtection algorithmName="SHA-512" hashValue="FFKGQxrbQs/X0gah3l39bwiPaVIHyr2oXTrB3xTinJpF7vdbeavSBNU+TlDZ4wJeFXr0Ha6k1cQRwKqcal3Abw==" saltValue="D8tgBT9KbD7mLJgnuniFew==" spinCount="100000" sheet="1" selectLockedCells="1"/>
  <mergeCells count="81">
    <mergeCell ref="Y16:Y18"/>
    <mergeCell ref="W20:X20"/>
    <mergeCell ref="Y20:Z20"/>
    <mergeCell ref="W8:X8"/>
    <mergeCell ref="Y8:Z8"/>
    <mergeCell ref="U16:U18"/>
    <mergeCell ref="U20:V20"/>
    <mergeCell ref="S8:T8"/>
    <mergeCell ref="U8:V8"/>
    <mergeCell ref="W16:W18"/>
    <mergeCell ref="A50:R50"/>
    <mergeCell ref="Q20:R20"/>
    <mergeCell ref="Q6:R6"/>
    <mergeCell ref="Q5:R5"/>
    <mergeCell ref="S16:S18"/>
    <mergeCell ref="S20:T20"/>
    <mergeCell ref="L27:P27"/>
    <mergeCell ref="B27:K27"/>
    <mergeCell ref="C34:P34"/>
    <mergeCell ref="C35:P35"/>
    <mergeCell ref="B36:P36"/>
    <mergeCell ref="B37:P37"/>
    <mergeCell ref="B29:P29"/>
    <mergeCell ref="B32:P32"/>
    <mergeCell ref="B31:P31"/>
    <mergeCell ref="B30:P30"/>
    <mergeCell ref="A3:R3"/>
    <mergeCell ref="Q16:Q18"/>
    <mergeCell ref="Q8:R8"/>
    <mergeCell ref="A4:A7"/>
    <mergeCell ref="Q4:R4"/>
    <mergeCell ref="B4:O7"/>
    <mergeCell ref="A8:P8"/>
    <mergeCell ref="C44:P44"/>
    <mergeCell ref="J25:P25"/>
    <mergeCell ref="J24:P24"/>
    <mergeCell ref="B46:P46"/>
    <mergeCell ref="C47:P47"/>
    <mergeCell ref="B38:P38"/>
    <mergeCell ref="B39:P39"/>
    <mergeCell ref="B40:P40"/>
    <mergeCell ref="C41:P41"/>
    <mergeCell ref="C42:P42"/>
    <mergeCell ref="B43:P43"/>
    <mergeCell ref="B23:K23"/>
    <mergeCell ref="B48:P48"/>
    <mergeCell ref="A1:P2"/>
    <mergeCell ref="B15:P15"/>
    <mergeCell ref="B14:P14"/>
    <mergeCell ref="B13:P13"/>
    <mergeCell ref="B12:P12"/>
    <mergeCell ref="B11:P11"/>
    <mergeCell ref="B10:P10"/>
    <mergeCell ref="B9:P9"/>
    <mergeCell ref="B18:P18"/>
    <mergeCell ref="B17:P17"/>
    <mergeCell ref="B16:P16"/>
    <mergeCell ref="B20:P20"/>
    <mergeCell ref="B33:P33"/>
    <mergeCell ref="C45:P45"/>
    <mergeCell ref="Z29:Z32"/>
    <mergeCell ref="L23:P23"/>
    <mergeCell ref="Q7:R7"/>
    <mergeCell ref="S7:T7"/>
    <mergeCell ref="U7:V7"/>
    <mergeCell ref="W7:X7"/>
    <mergeCell ref="Y7:Z7"/>
    <mergeCell ref="B28:P28"/>
    <mergeCell ref="R29:R32"/>
    <mergeCell ref="T29:T32"/>
    <mergeCell ref="V29:V32"/>
    <mergeCell ref="X29:X32"/>
    <mergeCell ref="C22:P22"/>
    <mergeCell ref="C26:P26"/>
    <mergeCell ref="B25:H25"/>
    <mergeCell ref="B24:H24"/>
    <mergeCell ref="AA7:AB7"/>
    <mergeCell ref="AA8:AB8"/>
    <mergeCell ref="AA16:AA18"/>
    <mergeCell ref="AA20:AB20"/>
    <mergeCell ref="AB29:AB32"/>
  </mergeCells>
  <printOptions horizontalCentered="1"/>
  <pageMargins left="0.31496062992125984" right="0.31496062992125984" top="0.98425196850393704" bottom="0.39370078740157483" header="0.31496062992125984" footer="0.11811023622047245"/>
  <pageSetup paperSize="8" scale="76" fitToHeight="2" orientation="landscape" r:id="rId1"/>
  <headerFooter>
    <oddHeader>&amp;R&amp;"-,Fett"&amp;12Honorarermittlung Technische Ausrüstung
&amp;10A) Ermittlung der anrechenbaren Kosten
B) Honorarermittlung</oddHeader>
    <oddFooter>&amp;C&amp;8Seite &amp;P von &amp;N</oddFooter>
  </headerFooter>
  <rowBreaks count="1" manualBreakCount="1">
    <brk id="19" max="16383" man="1"/>
  </rowBreaks>
  <extLst>
    <ext xmlns:x14="http://schemas.microsoft.com/office/spreadsheetml/2009/9/main" uri="{CCE6A557-97BC-4b89-ADB6-D9C93CAAB3DF}">
      <x14:dataValidations xmlns:xm="http://schemas.microsoft.com/office/excel/2006/main" count="1">
        <x14:dataValidation type="list" errorStyle="information" xr:uid="{5D0ECD96-1188-47B2-85F0-664A820D2A55}">
          <x14:formula1>
            <xm:f>Tabelle1!$A$2:$A$3</xm:f>
          </x14:formula1>
          <xm:sqref>B34:B35 B42 B45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2AE19-7D81-4B91-9FF0-034B7F041633}">
  <sheetPr>
    <tabColor rgb="FFFFFF99"/>
  </sheetPr>
  <dimension ref="A1:I17"/>
  <sheetViews>
    <sheetView zoomScaleNormal="100" workbookViewId="0">
      <selection activeCell="E15" sqref="E15"/>
    </sheetView>
  </sheetViews>
  <sheetFormatPr baseColWidth="10" defaultColWidth="11.44140625" defaultRowHeight="13.8" x14ac:dyDescent="0.3"/>
  <cols>
    <col min="1" max="1" width="4.44140625" style="84" customWidth="1"/>
    <col min="2" max="2" width="51.44140625" style="103" customWidth="1"/>
    <col min="3" max="3" width="6.109375" style="103" customWidth="1"/>
    <col min="4" max="4" width="6.5546875" style="103" customWidth="1"/>
    <col min="5" max="6" width="13" style="103" customWidth="1"/>
    <col min="7" max="16384" width="11.44140625" style="4"/>
  </cols>
  <sheetData>
    <row r="1" spans="1:9" s="2" customFormat="1" ht="28.5" customHeight="1" x14ac:dyDescent="0.3">
      <c r="A1" s="319" t="s">
        <v>64</v>
      </c>
      <c r="B1" s="320"/>
      <c r="C1" s="320"/>
      <c r="D1" s="321"/>
      <c r="E1" s="1" t="s">
        <v>0</v>
      </c>
      <c r="F1" s="24" t="s">
        <v>59</v>
      </c>
    </row>
    <row r="2" spans="1:9" s="2" customFormat="1" ht="36" customHeight="1" x14ac:dyDescent="0.3">
      <c r="A2" s="322"/>
      <c r="B2" s="323"/>
      <c r="C2" s="323"/>
      <c r="D2" s="324"/>
      <c r="E2" s="3" t="s">
        <v>1</v>
      </c>
      <c r="F2" s="23" t="str">
        <f>Honorarübersicht!D2</f>
        <v>47-26-5005</v>
      </c>
    </row>
    <row r="3" spans="1:9" ht="36" customHeight="1" x14ac:dyDescent="0.3">
      <c r="A3" s="316" t="str">
        <f>Honorarübersicht!A3</f>
        <v>Projekt:  A.08943.0
Fachlanung BTA Tunnelkette „Universität“ und „Wersten“ Lph 1,2,3,5,6</v>
      </c>
      <c r="B3" s="288"/>
      <c r="C3" s="288"/>
      <c r="D3" s="288"/>
      <c r="E3" s="288"/>
      <c r="F3" s="288"/>
    </row>
    <row r="4" spans="1:9" ht="34.5" customHeight="1" x14ac:dyDescent="0.3">
      <c r="A4" s="317" t="s">
        <v>82</v>
      </c>
      <c r="B4" s="318"/>
      <c r="C4" s="318"/>
      <c r="D4" s="318"/>
      <c r="E4" s="318"/>
      <c r="F4" s="318"/>
    </row>
    <row r="5" spans="1:9" s="6" customFormat="1" ht="27.6" x14ac:dyDescent="0.3">
      <c r="A5" s="105" t="s">
        <v>35</v>
      </c>
      <c r="B5" s="43" t="s">
        <v>36</v>
      </c>
      <c r="C5" s="43" t="s">
        <v>37</v>
      </c>
      <c r="D5" s="106" t="s">
        <v>38</v>
      </c>
      <c r="E5" s="43" t="s">
        <v>83</v>
      </c>
      <c r="F5" s="43" t="s">
        <v>84</v>
      </c>
    </row>
    <row r="6" spans="1:9" s="107" customFormat="1" ht="21" customHeight="1" x14ac:dyDescent="0.3">
      <c r="A6" s="327" t="s">
        <v>131</v>
      </c>
      <c r="B6" s="328"/>
      <c r="C6" s="328"/>
      <c r="D6" s="328"/>
      <c r="E6" s="328"/>
      <c r="F6" s="329"/>
    </row>
    <row r="7" spans="1:9" s="113" customFormat="1" x14ac:dyDescent="0.3">
      <c r="A7" s="108" t="s">
        <v>130</v>
      </c>
      <c r="B7" s="109" t="s">
        <v>132</v>
      </c>
      <c r="C7" s="110">
        <v>1</v>
      </c>
      <c r="D7" s="111" t="s">
        <v>39</v>
      </c>
      <c r="E7" s="10"/>
      <c r="F7" s="112">
        <f>C7*E7</f>
        <v>0</v>
      </c>
    </row>
    <row r="8" spans="1:9" ht="33" customHeight="1" x14ac:dyDescent="0.3">
      <c r="A8" s="114"/>
      <c r="B8" s="115" t="s">
        <v>136</v>
      </c>
      <c r="C8" s="116"/>
      <c r="D8" s="117"/>
      <c r="E8" s="118"/>
      <c r="F8" s="119"/>
      <c r="I8" s="120"/>
    </row>
    <row r="9" spans="1:9" s="113" customFormat="1" x14ac:dyDescent="0.3">
      <c r="A9" s="108" t="s">
        <v>137</v>
      </c>
      <c r="B9" s="109" t="s">
        <v>138</v>
      </c>
      <c r="C9" s="110">
        <v>1</v>
      </c>
      <c r="D9" s="111" t="s">
        <v>39</v>
      </c>
      <c r="E9" s="10"/>
      <c r="F9" s="112">
        <f t="shared" ref="F9" si="0">C9*E9</f>
        <v>0</v>
      </c>
    </row>
    <row r="10" spans="1:9" ht="30.6" x14ac:dyDescent="0.3">
      <c r="A10" s="114"/>
      <c r="B10" s="115" t="s">
        <v>139</v>
      </c>
      <c r="C10" s="116"/>
      <c r="D10" s="117"/>
      <c r="E10" s="118"/>
      <c r="F10" s="119"/>
      <c r="I10" s="120"/>
    </row>
    <row r="11" spans="1:9" s="113" customFormat="1" x14ac:dyDescent="0.3">
      <c r="A11" s="108" t="s">
        <v>140</v>
      </c>
      <c r="B11" s="109" t="s">
        <v>133</v>
      </c>
      <c r="C11" s="110">
        <v>1</v>
      </c>
      <c r="D11" s="111" t="s">
        <v>39</v>
      </c>
      <c r="E11" s="10"/>
      <c r="F11" s="112">
        <f t="shared" ref="F11" si="1">C11*E11</f>
        <v>0</v>
      </c>
    </row>
    <row r="12" spans="1:9" ht="30.6" x14ac:dyDescent="0.3">
      <c r="A12" s="114"/>
      <c r="B12" s="115" t="s">
        <v>144</v>
      </c>
      <c r="C12" s="116"/>
      <c r="D12" s="117"/>
      <c r="E12" s="118"/>
      <c r="F12" s="119"/>
      <c r="I12" s="120"/>
    </row>
    <row r="13" spans="1:9" s="113" customFormat="1" x14ac:dyDescent="0.3">
      <c r="A13" s="108" t="s">
        <v>140</v>
      </c>
      <c r="B13" s="109" t="s">
        <v>141</v>
      </c>
      <c r="C13" s="110">
        <v>1</v>
      </c>
      <c r="D13" s="111" t="s">
        <v>39</v>
      </c>
      <c r="E13" s="10"/>
      <c r="F13" s="112">
        <f t="shared" ref="F13" si="2">C13*E13</f>
        <v>0</v>
      </c>
    </row>
    <row r="14" spans="1:9" ht="40.799999999999997" x14ac:dyDescent="0.3">
      <c r="A14" s="114"/>
      <c r="B14" s="115" t="s">
        <v>145</v>
      </c>
      <c r="C14" s="116"/>
      <c r="D14" s="117"/>
      <c r="E14" s="118"/>
      <c r="F14" s="119"/>
      <c r="I14" s="120"/>
    </row>
    <row r="15" spans="1:9" s="113" customFormat="1" x14ac:dyDescent="0.3">
      <c r="A15" s="108" t="s">
        <v>142</v>
      </c>
      <c r="B15" s="109" t="s">
        <v>143</v>
      </c>
      <c r="C15" s="110">
        <v>1</v>
      </c>
      <c r="D15" s="111" t="s">
        <v>39</v>
      </c>
      <c r="E15" s="10"/>
      <c r="F15" s="112">
        <f t="shared" ref="F15" si="3">C15*E15</f>
        <v>0</v>
      </c>
    </row>
    <row r="16" spans="1:9" ht="153" x14ac:dyDescent="0.3">
      <c r="A16" s="114"/>
      <c r="B16" s="115" t="s">
        <v>146</v>
      </c>
      <c r="C16" s="116"/>
      <c r="D16" s="117"/>
      <c r="E16" s="118"/>
      <c r="F16" s="119"/>
      <c r="I16" s="120"/>
    </row>
    <row r="17" spans="1:6" ht="24.75" customHeight="1" x14ac:dyDescent="0.3">
      <c r="A17" s="325" t="s">
        <v>40</v>
      </c>
      <c r="B17" s="325"/>
      <c r="C17" s="325"/>
      <c r="D17" s="325"/>
      <c r="E17" s="326"/>
      <c r="F17" s="121">
        <f>F7+F9+F11+F13+F15</f>
        <v>0</v>
      </c>
    </row>
  </sheetData>
  <sheetProtection algorithmName="SHA-512" hashValue="w6zpeA3RKpacZjZcp9beWCLXmJCJRItvY9LPeZQV/3G3VMp7RbzUXDpm0ygjD37jU0FGv47Wz7mp/4weTBszFw==" saltValue="MmLRNnfjawNSplHEAOm0jA==" spinCount="100000" sheet="1" scenarios="1" selectLockedCells="1"/>
  <mergeCells count="5">
    <mergeCell ref="A3:F3"/>
    <mergeCell ref="A4:F4"/>
    <mergeCell ref="A1:D2"/>
    <mergeCell ref="A17:E17"/>
    <mergeCell ref="A6:F6"/>
  </mergeCells>
  <phoneticPr fontId="7" type="noConversion"/>
  <pageMargins left="0.70866141732283472" right="0.31496062992125984" top="0.78740157480314965" bottom="0.39370078740157483" header="0.31496062992125984" footer="0.31496062992125984"/>
  <pageSetup orientation="portrait" r:id="rId1"/>
  <headerFooter>
    <oddHeader>&amp;L&amp;"-,Fett"&amp;12LB Technische Ausrüstung&amp;R&amp;"-,Fett"&amp;12HVA F-StB&amp;10
C) Beschreibung der Besonderen Leistungen</oddHeader>
    <oddFooter>&amp;C&amp;8Seite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5F3D4-5638-46D3-A882-FE2878E7C215}">
  <sheetPr>
    <tabColor rgb="FFFFFF99"/>
  </sheetPr>
  <dimension ref="A2"/>
  <sheetViews>
    <sheetView workbookViewId="0">
      <selection activeCell="A3" sqref="A3"/>
    </sheetView>
  </sheetViews>
  <sheetFormatPr baseColWidth="10" defaultRowHeight="14.4" x14ac:dyDescent="0.3"/>
  <sheetData>
    <row r="2" spans="1:1" x14ac:dyDescent="0.3">
      <c r="A2" t="s">
        <v>101</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C431517D95CF242A70DAB3217C7674F" ma:contentTypeVersion="13" ma:contentTypeDescription="Ein neues Dokument erstellen." ma:contentTypeScope="" ma:versionID="13117b99b4f854f13e37f549084c462a">
  <xsd:schema xmlns:xsd="http://www.w3.org/2001/XMLSchema" xmlns:xs="http://www.w3.org/2001/XMLSchema" xmlns:p="http://schemas.microsoft.com/office/2006/metadata/properties" xmlns:ns2="3d14fd42-6ca2-46f8-97d2-04cc53102a3d" xmlns:ns3="c8e4a385-9055-4ee6-a203-9dc5e39a8114" targetNamespace="http://schemas.microsoft.com/office/2006/metadata/properties" ma:root="true" ma:fieldsID="ccf83590b9100976ad8d47f05a168816" ns2:_="" ns3:_="">
    <xsd:import namespace="3d14fd42-6ca2-46f8-97d2-04cc53102a3d"/>
    <xsd:import namespace="c8e4a385-9055-4ee6-a203-9dc5e39a811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14fd42-6ca2-46f8-97d2-04cc53102a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81694422-2b07-46da-88d8-5ad29c96ceb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8e4a385-9055-4ee6-a203-9dc5e39a8114"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16d6e0b3-9238-4367-8147-da12fda7beb1}" ma:internalName="TaxCatchAll" ma:showField="CatchAllData" ma:web="c8e4a385-9055-4ee6-a203-9dc5e39a81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5731EC2-A91A-448D-B5CA-5F19B36AEE94}">
  <ds:schemaRefs>
    <ds:schemaRef ds:uri="http://schemas.microsoft.com/sharepoint/v3/contenttype/forms"/>
  </ds:schemaRefs>
</ds:datastoreItem>
</file>

<file path=customXml/itemProps2.xml><?xml version="1.0" encoding="utf-8"?>
<ds:datastoreItem xmlns:ds="http://schemas.openxmlformats.org/officeDocument/2006/customXml" ds:itemID="{DDA75404-CA1E-4497-8CE9-1CD817A325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14fd42-6ca2-46f8-97d2-04cc53102a3d"/>
    <ds:schemaRef ds:uri="c8e4a385-9055-4ee6-a203-9dc5e39a81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5</vt:i4>
      </vt:variant>
    </vt:vector>
  </HeadingPairs>
  <TitlesOfParts>
    <vt:vector size="9" baseType="lpstr">
      <vt:lpstr>Honorarübersicht</vt:lpstr>
      <vt:lpstr>Honorarermittlung A+B</vt:lpstr>
      <vt:lpstr>TA_Besondere_Leistungen</vt:lpstr>
      <vt:lpstr>Tabelle1</vt:lpstr>
      <vt:lpstr>Honorarübersicht!Druckbereich</vt:lpstr>
      <vt:lpstr>'Honorarermittlung A+B'!Drucktitel</vt:lpstr>
      <vt:lpstr>TA_Besondere_Leistungen!Drucktitel</vt:lpstr>
      <vt:lpstr>'Honorarermittlung A+B'!Kontrollkästchen18</vt:lpstr>
      <vt:lpstr>'Honorarermittlung A+B'!Text4</vt:lpstr>
    </vt:vector>
  </TitlesOfParts>
  <Company>Autobahn GmbH des Bundes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Laufer, Andrea</dc:creator>
  <cp:lastModifiedBy>Frey, Ulrich</cp:lastModifiedBy>
  <cp:lastPrinted>2023-08-10T17:43:48Z</cp:lastPrinted>
  <dcterms:created xsi:type="dcterms:W3CDTF">2022-01-18T13:00:28Z</dcterms:created>
  <dcterms:modified xsi:type="dcterms:W3CDTF">2026-03-25T13:35:42Z</dcterms:modified>
</cp:coreProperties>
</file>